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4.250\1101 教育総務課\10.奨学金関係\R8年度奨学金\R8 選考委員会\R8.10募集\R8.10 募集\R8.8市HP\"/>
    </mc:Choice>
  </mc:AlternateContent>
  <bookViews>
    <workbookView xWindow="0" yWindow="0" windowWidth="20490" windowHeight="6930"/>
  </bookViews>
  <sheets>
    <sheet name="(例)" sheetId="4" r:id="rId1"/>
    <sheet name="入力用" sheetId="5" r:id="rId2"/>
  </sheets>
  <definedNames>
    <definedName name="_xlnm.Print_Area" localSheetId="1">入力用!$A$1:$Y$70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2" i="5" l="1"/>
  <c r="S56" i="5"/>
  <c r="S5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5" i="5"/>
  <c r="S65" i="5" s="1"/>
  <c r="Q70" i="5" s="1"/>
  <c r="J19" i="5"/>
  <c r="R18" i="5"/>
  <c r="N17" i="5"/>
  <c r="R17" i="5" s="1"/>
  <c r="R15" i="5"/>
  <c r="N14" i="5"/>
  <c r="R14" i="5" s="1"/>
  <c r="R19" i="5" s="1"/>
  <c r="K70" i="5" s="1"/>
  <c r="B70" i="5" l="1"/>
  <c r="N19" i="5"/>
  <c r="R15" i="4"/>
  <c r="S62" i="4"/>
  <c r="S51" i="4"/>
  <c r="S50" i="4"/>
  <c r="S49" i="4"/>
  <c r="S48" i="4"/>
  <c r="S53" i="4"/>
  <c r="S52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8" i="4"/>
  <c r="S27" i="4"/>
  <c r="S25" i="4"/>
  <c r="S56" i="4"/>
  <c r="N17" i="4" l="1"/>
  <c r="R17" i="4" s="1"/>
  <c r="N14" i="4"/>
  <c r="R14" i="4" s="1"/>
  <c r="S29" i="4"/>
  <c r="S65" i="4" s="1"/>
  <c r="Q70" i="4" s="1"/>
  <c r="J19" i="4"/>
  <c r="R18" i="4"/>
  <c r="R19" i="4" l="1"/>
  <c r="K70" i="4" s="1"/>
  <c r="B70" i="4" s="1"/>
  <c r="N19" i="4"/>
</calcChain>
</file>

<file path=xl/sharedStrings.xml><?xml version="1.0" encoding="utf-8"?>
<sst xmlns="http://schemas.openxmlformats.org/spreadsheetml/2006/main" count="202" uniqueCount="66">
  <si>
    <t>認定所得金額</t>
    <rPh sb="0" eb="2">
      <t>ニンテイ</t>
    </rPh>
    <rPh sb="2" eb="4">
      <t>ショトク</t>
    </rPh>
    <rPh sb="4" eb="6">
      <t>キンガク</t>
    </rPh>
    <phoneticPr fontId="1"/>
  </si>
  <si>
    <t>自宅外</t>
    <rPh sb="0" eb="2">
      <t>ジタク</t>
    </rPh>
    <rPh sb="2" eb="3">
      <t>ガイ</t>
    </rPh>
    <phoneticPr fontId="1"/>
  </si>
  <si>
    <t>自宅</t>
    <rPh sb="0" eb="2">
      <t>ジタク</t>
    </rPh>
    <phoneticPr fontId="1"/>
  </si>
  <si>
    <t>私立</t>
    <rPh sb="0" eb="2">
      <t>シリツ</t>
    </rPh>
    <phoneticPr fontId="1"/>
  </si>
  <si>
    <t>国公立</t>
    <rPh sb="0" eb="3">
      <t>コッコウリツ</t>
    </rPh>
    <phoneticPr fontId="1"/>
  </si>
  <si>
    <t>専修学校　専門課程</t>
    <rPh sb="0" eb="2">
      <t>センシュウ</t>
    </rPh>
    <rPh sb="2" eb="4">
      <t>ガッコウ</t>
    </rPh>
    <rPh sb="5" eb="7">
      <t>センモン</t>
    </rPh>
    <rPh sb="7" eb="9">
      <t>カテイ</t>
    </rPh>
    <phoneticPr fontId="1"/>
  </si>
  <si>
    <t>専修学校　高等課程</t>
    <rPh sb="0" eb="2">
      <t>センシュウ</t>
    </rPh>
    <rPh sb="2" eb="4">
      <t>ガッコウ</t>
    </rPh>
    <rPh sb="5" eb="7">
      <t>コウトウ</t>
    </rPh>
    <rPh sb="7" eb="9">
      <t>カテイ</t>
    </rPh>
    <phoneticPr fontId="1"/>
  </si>
  <si>
    <t>大学</t>
    <rPh sb="0" eb="2">
      <t>ダイガク</t>
    </rPh>
    <phoneticPr fontId="1"/>
  </si>
  <si>
    <t>４，５年生</t>
    <rPh sb="3" eb="5">
      <t>ネンセイ</t>
    </rPh>
    <phoneticPr fontId="1"/>
  </si>
  <si>
    <t>高等専門学校</t>
    <rPh sb="0" eb="2">
      <t>コウトウ</t>
    </rPh>
    <rPh sb="2" eb="4">
      <t>センモン</t>
    </rPh>
    <rPh sb="4" eb="6">
      <t>ガッコウ</t>
    </rPh>
    <phoneticPr fontId="1"/>
  </si>
  <si>
    <t>１～３年生</t>
    <rPh sb="3" eb="5">
      <t>ネンセイ</t>
    </rPh>
    <phoneticPr fontId="1"/>
  </si>
  <si>
    <t>高等学校</t>
    <rPh sb="0" eb="2">
      <t>コウトウ</t>
    </rPh>
    <rPh sb="2" eb="4">
      <t>ガッコウ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</si>
  <si>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</si>
  <si>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</si>
  <si>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②事業所得</t>
    <rPh sb="1" eb="3">
      <t>ジギョウ</t>
    </rPh>
    <rPh sb="3" eb="5">
      <t>ショトク</t>
    </rPh>
    <phoneticPr fontId="1"/>
  </si>
  <si>
    <t>①給与収入</t>
    <rPh sb="1" eb="3">
      <t>キュウヨ</t>
    </rPh>
    <rPh sb="3" eb="5">
      <t>シュウニュウ</t>
    </rPh>
    <phoneticPr fontId="1"/>
  </si>
  <si>
    <t>【認定所得金額算出表】</t>
    <rPh sb="1" eb="3">
      <t>ニンテイ</t>
    </rPh>
    <rPh sb="3" eb="5">
      <t>ショトク</t>
    </rPh>
    <rPh sb="5" eb="7">
      <t>キンガク</t>
    </rPh>
    <rPh sb="7" eb="9">
      <t>サンシュツ</t>
    </rPh>
    <rPh sb="9" eb="10">
      <t>ヒョウ</t>
    </rPh>
    <phoneticPr fontId="1"/>
  </si>
  <si>
    <t>所得金額</t>
    <rPh sb="0" eb="2">
      <t>ショトク</t>
    </rPh>
    <rPh sb="2" eb="4">
      <t>キンガク</t>
    </rPh>
    <phoneticPr fontId="1"/>
  </si>
  <si>
    <t>控除額</t>
    <rPh sb="0" eb="2">
      <t>コウジョ</t>
    </rPh>
    <rPh sb="2" eb="3">
      <t>ガク</t>
    </rPh>
    <phoneticPr fontId="1"/>
  </si>
  <si>
    <t>収入金額</t>
    <rPh sb="0" eb="2">
      <t>シュウニュウ</t>
    </rPh>
    <rPh sb="2" eb="4">
      <t>キンガク</t>
    </rPh>
    <phoneticPr fontId="1"/>
  </si>
  <si>
    <t>（単位：万円）</t>
    <rPh sb="1" eb="3">
      <t>タンイ</t>
    </rPh>
    <rPh sb="4" eb="6">
      <t>マンエン</t>
    </rPh>
    <phoneticPr fontId="1"/>
  </si>
  <si>
    <t>人数</t>
    <rPh sb="0" eb="2">
      <t>ニンズウ</t>
    </rPh>
    <phoneticPr fontId="1"/>
  </si>
  <si>
    <t>世帯所得金額（合計）</t>
    <rPh sb="0" eb="2">
      <t>セタイ</t>
    </rPh>
    <rPh sb="2" eb="4">
      <t>ショトク</t>
    </rPh>
    <rPh sb="4" eb="6">
      <t>キンガク</t>
    </rPh>
    <rPh sb="7" eb="9">
      <t>ゴウケイ</t>
    </rPh>
    <phoneticPr fontId="1"/>
  </si>
  <si>
    <t>④　長期療養者がいる（金額を入力）</t>
    <rPh sb="2" eb="4">
      <t>チョウキ</t>
    </rPh>
    <rPh sb="4" eb="7">
      <t>リョウヨウシャ</t>
    </rPh>
    <rPh sb="11" eb="13">
      <t>キンガク</t>
    </rPh>
    <rPh sb="14" eb="16">
      <t>ニュウリョク</t>
    </rPh>
    <phoneticPr fontId="1"/>
  </si>
  <si>
    <t>（Ａ）</t>
    <phoneticPr fontId="1"/>
  </si>
  <si>
    <t>認定所得金額　＝　世帯所得金額（Ａ）－その他の控除額（Ｂ）</t>
    <rPh sb="0" eb="2">
      <t>ニンテイ</t>
    </rPh>
    <rPh sb="2" eb="4">
      <t>ショトク</t>
    </rPh>
    <rPh sb="4" eb="6">
      <t>キンガク</t>
    </rPh>
    <rPh sb="9" eb="11">
      <t>セタイ</t>
    </rPh>
    <rPh sb="11" eb="13">
      <t>ショトク</t>
    </rPh>
    <rPh sb="13" eb="15">
      <t>キンガク</t>
    </rPh>
    <rPh sb="21" eb="22">
      <t>タ</t>
    </rPh>
    <rPh sb="23" eb="25">
      <t>コウジョ</t>
    </rPh>
    <rPh sb="25" eb="26">
      <t>ガク</t>
    </rPh>
    <phoneticPr fontId="1"/>
  </si>
  <si>
    <t>①</t>
    <phoneticPr fontId="1"/>
  </si>
  <si>
    <t>⑤</t>
    <phoneticPr fontId="1"/>
  </si>
  <si>
    <t>⑥</t>
    <phoneticPr fontId="1"/>
  </si>
  <si>
    <t>火災、風水害、盗難等の被害を受けた世帯である</t>
    <rPh sb="0" eb="2">
      <t>カサイ</t>
    </rPh>
    <rPh sb="3" eb="6">
      <t>フウスイガイ</t>
    </rPh>
    <rPh sb="7" eb="10">
      <t>トウナンナド</t>
    </rPh>
    <rPh sb="11" eb="13">
      <t>ヒガイ</t>
    </rPh>
    <rPh sb="14" eb="15">
      <t>ウ</t>
    </rPh>
    <rPh sb="17" eb="19">
      <t>セタイ</t>
    </rPh>
    <phoneticPr fontId="1"/>
  </si>
  <si>
    <t>⑦</t>
    <phoneticPr fontId="1"/>
  </si>
  <si>
    <t>申込者本人</t>
    <rPh sb="0" eb="2">
      <t>モウシコミ</t>
    </rPh>
    <rPh sb="2" eb="3">
      <t>シャ</t>
    </rPh>
    <rPh sb="3" eb="5">
      <t>ホンニン</t>
    </rPh>
    <phoneticPr fontId="1"/>
  </si>
  <si>
    <t>大学月額奨学金・大学入学一時金申請者</t>
    <phoneticPr fontId="1"/>
  </si>
  <si>
    <t>上記以外の就学者及び在学者　区分②による金額</t>
    <rPh sb="0" eb="2">
      <t>ジョウキ</t>
    </rPh>
    <rPh sb="2" eb="4">
      <t>イガイ</t>
    </rPh>
    <rPh sb="5" eb="8">
      <t>シュウガクシャ</t>
    </rPh>
    <rPh sb="8" eb="9">
      <t>オヨ</t>
    </rPh>
    <rPh sb="10" eb="12">
      <t>ザイガク</t>
    </rPh>
    <rPh sb="12" eb="13">
      <t>シャ</t>
    </rPh>
    <rPh sb="14" eb="16">
      <t>クブン</t>
    </rPh>
    <rPh sb="20" eb="22">
      <t>キンガク</t>
    </rPh>
    <phoneticPr fontId="1"/>
  </si>
  <si>
    <t>※ただし、７１万円を限度とする。</t>
    <rPh sb="7" eb="9">
      <t>マンエン</t>
    </rPh>
    <rPh sb="10" eb="12">
      <t>ゲンド</t>
    </rPh>
    <phoneticPr fontId="1"/>
  </si>
  <si>
    <t>（公立高校・自宅：39万円、私立専門学校・自宅外：147万円）</t>
    <rPh sb="1" eb="3">
      <t>コウリツ</t>
    </rPh>
    <rPh sb="3" eb="5">
      <t>コウコウ</t>
    </rPh>
    <rPh sb="6" eb="8">
      <t>ジタク</t>
    </rPh>
    <rPh sb="11" eb="13">
      <t>マンエン</t>
    </rPh>
    <rPh sb="14" eb="16">
      <t>シリツ</t>
    </rPh>
    <rPh sb="16" eb="18">
      <t>センモン</t>
    </rPh>
    <rPh sb="18" eb="20">
      <t>ガッコウ</t>
    </rPh>
    <rPh sb="21" eb="24">
      <t>ジタクガイ</t>
    </rPh>
    <rPh sb="28" eb="30">
      <t>マンエン</t>
    </rPh>
    <phoneticPr fontId="1"/>
  </si>
  <si>
    <t>特別の事情</t>
    <rPh sb="0" eb="2">
      <t>トクベツ</t>
    </rPh>
    <rPh sb="3" eb="5">
      <t>ジジョウ</t>
    </rPh>
    <phoneticPr fontId="1"/>
  </si>
  <si>
    <t>母子・父子家庭である　　（ある場合１を入力）</t>
    <phoneticPr fontId="1"/>
  </si>
  <si>
    <t>②</t>
    <phoneticPr fontId="1"/>
  </si>
  <si>
    <t>就学者のいる世帯　　　　（人数を入力）</t>
    <phoneticPr fontId="1"/>
  </si>
  <si>
    <t>その他の控除額（合計）</t>
    <rPh sb="2" eb="3">
      <t>タ</t>
    </rPh>
    <rPh sb="4" eb="6">
      <t>コウジョ</t>
    </rPh>
    <rPh sb="6" eb="7">
      <t>ガク</t>
    </rPh>
    <rPh sb="8" eb="10">
      <t>ゴウケイ</t>
    </rPh>
    <phoneticPr fontId="1"/>
  </si>
  <si>
    <t>（Ｂ）</t>
    <phoneticPr fontId="1"/>
  </si>
  <si>
    <t>＝</t>
    <phoneticPr fontId="1"/>
  </si>
  <si>
    <t>世帯所得金額（A)</t>
    <rPh sb="0" eb="2">
      <t>セタイ</t>
    </rPh>
    <rPh sb="2" eb="4">
      <t>ショトク</t>
    </rPh>
    <rPh sb="4" eb="6">
      <t>キンガク</t>
    </rPh>
    <phoneticPr fontId="1"/>
  </si>
  <si>
    <t>－</t>
    <phoneticPr fontId="1"/>
  </si>
  <si>
    <t>その他の控除額（B）</t>
    <rPh sb="2" eb="3">
      <t>タ</t>
    </rPh>
    <rPh sb="4" eb="6">
      <t>コウジョ</t>
    </rPh>
    <rPh sb="6" eb="7">
      <t>ガク</t>
    </rPh>
    <phoneticPr fontId="1"/>
  </si>
  <si>
    <t>③</t>
    <phoneticPr fontId="1"/>
  </si>
  <si>
    <t>1.　父母それぞれの所得金額を算出、合計して世帯所得金額を算出します。</t>
    <phoneticPr fontId="1"/>
  </si>
  <si>
    <t>※注意※控除後の所得金額ではありません。</t>
    <rPh sb="1" eb="3">
      <t>チュウイ</t>
    </rPh>
    <rPh sb="4" eb="6">
      <t>コウジョ</t>
    </rPh>
    <rPh sb="6" eb="7">
      <t>ゴ</t>
    </rPh>
    <rPh sb="8" eb="10">
      <t>ショトク</t>
    </rPh>
    <rPh sb="10" eb="12">
      <t>キンガク</t>
    </rPh>
    <phoneticPr fontId="1"/>
  </si>
  <si>
    <t>３．世帯所得金額から控除額を差し引いて「認定所得金額」を算出します。</t>
    <rPh sb="28" eb="30">
      <t>サンシュツ</t>
    </rPh>
    <phoneticPr fontId="1"/>
  </si>
  <si>
    <t>２．ご家庭の実情に合わせた「控除額」を算出します。</t>
    <rPh sb="3" eb="5">
      <t>カテイ</t>
    </rPh>
    <rPh sb="6" eb="8">
      <t>ジツジョウ</t>
    </rPh>
    <rPh sb="9" eb="10">
      <t>ア</t>
    </rPh>
    <rPh sb="14" eb="16">
      <t>コウジョ</t>
    </rPh>
    <rPh sb="16" eb="17">
      <t>ガク</t>
    </rPh>
    <rPh sb="19" eb="21">
      <t>サンシュツ</t>
    </rPh>
    <phoneticPr fontId="1"/>
  </si>
  <si>
    <t>障害者がいる    　（人数を入力）</t>
    <phoneticPr fontId="1"/>
  </si>
  <si>
    <t>家計支持者が単身赴任している（年間金額を入力）</t>
    <rPh sb="15" eb="17">
      <t>ネンカン</t>
    </rPh>
    <rPh sb="17" eb="19">
      <t>キンガク</t>
    </rPh>
    <rPh sb="20" eb="22">
      <t>ニュウリョク</t>
    </rPh>
    <phoneticPr fontId="1"/>
  </si>
  <si>
    <t>※給与収入及び事業所得もある方は、①②双方にそれぞれ入力。</t>
    <rPh sb="1" eb="3">
      <t>キュウヨ</t>
    </rPh>
    <rPh sb="3" eb="5">
      <t>シュウニュウ</t>
    </rPh>
    <rPh sb="5" eb="6">
      <t>オヨ</t>
    </rPh>
    <rPh sb="7" eb="9">
      <t>ジギョウ</t>
    </rPh>
    <rPh sb="9" eb="11">
      <t>ショトク</t>
    </rPh>
    <rPh sb="14" eb="15">
      <t>カタ</t>
    </rPh>
    <rPh sb="19" eb="21">
      <t>ソウホウ</t>
    </rPh>
    <rPh sb="26" eb="28">
      <t>ニュウリョク</t>
    </rPh>
    <phoneticPr fontId="1"/>
  </si>
  <si>
    <t>②農業や自営業者などの事業所得者は、②に収入金額と控除額を入力。</t>
    <rPh sb="1" eb="3">
      <t>ノウギョウ</t>
    </rPh>
    <rPh sb="4" eb="6">
      <t>ジエイ</t>
    </rPh>
    <rPh sb="6" eb="8">
      <t>ギョウシャ</t>
    </rPh>
    <rPh sb="11" eb="13">
      <t>ジギョウ</t>
    </rPh>
    <rPh sb="13" eb="15">
      <t>ショトク</t>
    </rPh>
    <rPh sb="15" eb="16">
      <t>モノ</t>
    </rPh>
    <rPh sb="20" eb="22">
      <t>シュウニュウ</t>
    </rPh>
    <rPh sb="22" eb="24">
      <t>キンガク</t>
    </rPh>
    <rPh sb="25" eb="27">
      <t>コウジョ</t>
    </rPh>
    <rPh sb="27" eb="28">
      <t>ガク</t>
    </rPh>
    <rPh sb="29" eb="31">
      <t>ニュウリョク</t>
    </rPh>
    <phoneticPr fontId="1"/>
  </si>
  <si>
    <t>保護者A(収入が多い方）</t>
    <rPh sb="0" eb="3">
      <t>ホゴシャ</t>
    </rPh>
    <rPh sb="5" eb="7">
      <t>シュウニュウ</t>
    </rPh>
    <rPh sb="8" eb="9">
      <t>オオ</t>
    </rPh>
    <rPh sb="10" eb="11">
      <t>カタ</t>
    </rPh>
    <phoneticPr fontId="1"/>
  </si>
  <si>
    <t>保護者B（収入の少ない方）</t>
    <rPh sb="0" eb="3">
      <t>ホゴシャ</t>
    </rPh>
    <rPh sb="5" eb="7">
      <t>シュウニュウ</t>
    </rPh>
    <rPh sb="8" eb="9">
      <t>スク</t>
    </rPh>
    <rPh sb="11" eb="12">
      <t>ホウ</t>
    </rPh>
    <phoneticPr fontId="1"/>
  </si>
  <si>
    <t>以下の手順に従って必要事項を入力いただくと、認定所得金額のシミュレーションができます。</t>
    <rPh sb="0" eb="2">
      <t>イカ</t>
    </rPh>
    <rPh sb="3" eb="5">
      <t>テジュン</t>
    </rPh>
    <rPh sb="6" eb="7">
      <t>シタガ</t>
    </rPh>
    <rPh sb="9" eb="11">
      <t>ヒツヨウ</t>
    </rPh>
    <rPh sb="11" eb="13">
      <t>ジコウ</t>
    </rPh>
    <rPh sb="14" eb="16">
      <t>ニュウリョク</t>
    </rPh>
    <rPh sb="22" eb="24">
      <t>ニンテイ</t>
    </rPh>
    <rPh sb="24" eb="26">
      <t>ショトク</t>
    </rPh>
    <rPh sb="26" eb="28">
      <t>キンガク</t>
    </rPh>
    <phoneticPr fontId="1"/>
  </si>
  <si>
    <t>※</t>
    <phoneticPr fontId="1"/>
  </si>
  <si>
    <t>色セルにのみ入力可能</t>
    <rPh sb="0" eb="1">
      <t>イロ</t>
    </rPh>
    <rPh sb="6" eb="8">
      <t>ニュウリョク</t>
    </rPh>
    <rPh sb="8" eb="10">
      <t>カノウ</t>
    </rPh>
    <phoneticPr fontId="1"/>
  </si>
  <si>
    <t>≪注意≫控除後の所得金額ではありません。</t>
    <rPh sb="1" eb="3">
      <t>チュウイ</t>
    </rPh>
    <rPh sb="4" eb="6">
      <t>コウジョ</t>
    </rPh>
    <rPh sb="6" eb="7">
      <t>ゴ</t>
    </rPh>
    <rPh sb="8" eb="10">
      <t>ショトク</t>
    </rPh>
    <rPh sb="10" eb="12">
      <t>キンガク</t>
    </rPh>
    <phoneticPr fontId="1"/>
  </si>
  <si>
    <t>この金額が「所得基準額（３００万円）」以下であれば申し込みが可能です。</t>
    <rPh sb="15" eb="17">
      <t>マンエン</t>
    </rPh>
    <rPh sb="25" eb="26">
      <t>モウ</t>
    </rPh>
    <rPh sb="27" eb="28">
      <t>コ</t>
    </rPh>
    <rPh sb="30" eb="32">
      <t>カノウ</t>
    </rPh>
    <phoneticPr fontId="1"/>
  </si>
  <si>
    <t>①給与所得者の場合は給与収入総額を入力。金額：万円単位（万円未満四捨五入）</t>
    <rPh sb="1" eb="3">
      <t>キュウヨ</t>
    </rPh>
    <rPh sb="3" eb="6">
      <t>ショトクシャ</t>
    </rPh>
    <rPh sb="7" eb="9">
      <t>バアイ</t>
    </rPh>
    <rPh sb="10" eb="12">
      <t>キュウヨ</t>
    </rPh>
    <rPh sb="12" eb="14">
      <t>シュウニュウ</t>
    </rPh>
    <rPh sb="14" eb="16">
      <t>ソウガク</t>
    </rPh>
    <rPh sb="17" eb="19">
      <t>ニュウリョク</t>
    </rPh>
    <rPh sb="32" eb="36">
      <t>シシャゴニュウ</t>
    </rPh>
    <phoneticPr fontId="1"/>
  </si>
  <si>
    <t>下記の表に人数、または金額（単位：万円、万円未満四捨五入）を入力してください。</t>
    <rPh sb="0" eb="2">
      <t>カキ</t>
    </rPh>
    <rPh sb="3" eb="4">
      <t>ヒョウ</t>
    </rPh>
    <rPh sb="5" eb="7">
      <t>ニンズウ</t>
    </rPh>
    <rPh sb="11" eb="13">
      <t>キンガク</t>
    </rPh>
    <rPh sb="14" eb="16">
      <t>タンイ</t>
    </rPh>
    <rPh sb="17" eb="19">
      <t>マンエン</t>
    </rPh>
    <rPh sb="20" eb="22">
      <t>マンエン</t>
    </rPh>
    <rPh sb="22" eb="24">
      <t>ミマン</t>
    </rPh>
    <rPh sb="24" eb="28">
      <t>シシャゴニュウ</t>
    </rPh>
    <rPh sb="30" eb="32">
      <t>ニュウリョク</t>
    </rPh>
    <phoneticPr fontId="1"/>
  </si>
  <si>
    <t>※令和7年分確定申告書控の写しに記載ある支払医療費の額</t>
    <phoneticPr fontId="1"/>
  </si>
  <si>
    <t>（令和7年1月～12月に支出した額を入力）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</si>
</sst>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sz val="9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0"/>
      <name val="游ゴシック"/>
      <family val="3"/>
      <charset val="128"/>
    </font>
    <font>
      <sz val="11"/>
      <color rgb="FF000000"/>
      <name val="BIZ UDPゴシック"/>
      <family val="3"/>
      <charset val="128"/>
    </font>
    <font>
      <sz val="16"/>
      <name val="游ゴシック"/>
      <family val="3"/>
      <charset val="128"/>
    </font>
    <font>
      <sz val="14"/>
      <name val="游ゴシック"/>
      <family val="3"/>
      <charset val="128"/>
    </font>
    <font>
      <sz val="12"/>
      <name val="游ゴシック"/>
      <family val="3"/>
      <charset val="128"/>
    </font>
    <font>
      <b/>
      <sz val="12"/>
      <name val="游ゴシック"/>
      <family val="3"/>
      <charset val="128"/>
    </font>
    <font>
      <sz val="18"/>
      <name val="游ゴシック"/>
      <family val="3"/>
      <charset val="128"/>
    </font>
    <font>
      <b/>
      <sz val="18"/>
      <name val="游ゴシック"/>
      <family val="3"/>
      <charset val="128"/>
    </font>
    <font>
      <u/>
      <sz val="11"/>
      <name val="游ゴシック"/>
      <family val="3"/>
      <charset val="128"/>
    </font>
    <font>
      <b/>
      <u/>
      <sz val="16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4" xfId="0" applyFont="1" applyBorder="1" applyAlignment="1"/>
    <xf numFmtId="0" fontId="3" fillId="0" borderId="3" xfId="0" applyFont="1" applyBorder="1" applyAlignment="1"/>
    <xf numFmtId="0" fontId="3" fillId="0" borderId="13" xfId="0" applyFont="1" applyBorder="1"/>
    <xf numFmtId="0" fontId="3" fillId="0" borderId="5" xfId="0" applyFont="1" applyBorder="1"/>
    <xf numFmtId="0" fontId="3" fillId="0" borderId="0" xfId="0" applyFont="1"/>
    <xf numFmtId="0" fontId="3" fillId="0" borderId="0" xfId="0" applyNumberFormat="1" applyFont="1" applyBorder="1" applyAlignment="1">
      <alignment vertical="center"/>
    </xf>
    <xf numFmtId="0" fontId="3" fillId="0" borderId="5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vertical="center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4" fillId="0" borderId="14" xfId="0" applyNumberFormat="1" applyFont="1" applyBorder="1" applyAlignment="1">
      <alignment vertical="center"/>
    </xf>
    <xf numFmtId="0" fontId="3" fillId="0" borderId="8" xfId="0" applyFont="1" applyBorder="1" applyAlignment="1"/>
    <xf numFmtId="0" fontId="3" fillId="0" borderId="10" xfId="0" applyFont="1" applyBorder="1" applyAlignment="1"/>
    <xf numFmtId="0" fontId="3" fillId="0" borderId="7" xfId="0" applyFont="1" applyBorder="1"/>
    <xf numFmtId="0" fontId="3" fillId="0" borderId="0" xfId="0" applyFont="1" applyBorder="1"/>
    <xf numFmtId="0" fontId="3" fillId="0" borderId="14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vertical="center"/>
    </xf>
    <xf numFmtId="0" fontId="3" fillId="0" borderId="13" xfId="0" applyNumberFormat="1" applyFont="1" applyBorder="1" applyAlignment="1">
      <alignment vertical="center"/>
    </xf>
    <xf numFmtId="0" fontId="3" fillId="0" borderId="3" xfId="0" applyFont="1" applyBorder="1"/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17" xfId="0" applyFont="1" applyBorder="1"/>
    <xf numFmtId="49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2" xfId="0" applyNumberFormat="1" applyFont="1" applyBorder="1" applyAlignment="1">
      <alignment vertical="center"/>
    </xf>
    <xf numFmtId="0" fontId="3" fillId="0" borderId="12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 applyAlignment="1">
      <alignment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6" fillId="0" borderId="0" xfId="0" applyFont="1" applyBorder="1"/>
    <xf numFmtId="0" fontId="6" fillId="0" borderId="5" xfId="0" applyFont="1" applyBorder="1"/>
    <xf numFmtId="0" fontId="3" fillId="0" borderId="14" xfId="0" applyFont="1" applyBorder="1"/>
    <xf numFmtId="0" fontId="3" fillId="0" borderId="12" xfId="0" applyNumberFormat="1" applyFont="1" applyBorder="1" applyAlignment="1">
      <alignment vertical="center" shrinkToFit="1"/>
    </xf>
    <xf numFmtId="0" fontId="3" fillId="0" borderId="12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 indent="1"/>
    </xf>
    <xf numFmtId="0" fontId="3" fillId="0" borderId="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9" xfId="0" applyFont="1" applyBorder="1"/>
    <xf numFmtId="0" fontId="7" fillId="0" borderId="19" xfId="0" applyFont="1" applyBorder="1"/>
    <xf numFmtId="0" fontId="3" fillId="0" borderId="20" xfId="0" applyFont="1" applyBorder="1"/>
    <xf numFmtId="0" fontId="3" fillId="0" borderId="20" xfId="0" applyNumberFormat="1" applyFont="1" applyFill="1" applyBorder="1" applyAlignment="1">
      <alignment vertical="center"/>
    </xf>
    <xf numFmtId="0" fontId="3" fillId="0" borderId="21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13" xfId="0" applyFont="1" applyBorder="1" applyAlignment="1">
      <alignment horizontal="left" vertical="center"/>
    </xf>
    <xf numFmtId="0" fontId="11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5" fillId="0" borderId="0" xfId="0" applyFont="1" applyAlignment="1"/>
    <xf numFmtId="0" fontId="16" fillId="0" borderId="0" xfId="0" applyFont="1" applyAlignment="1"/>
    <xf numFmtId="0" fontId="15" fillId="0" borderId="0" xfId="0" applyFont="1"/>
    <xf numFmtId="0" fontId="17" fillId="0" borderId="0" xfId="0" applyFont="1" applyBorder="1"/>
    <xf numFmtId="0" fontId="11" fillId="0" borderId="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3" fillId="4" borderId="16" xfId="0" applyFont="1" applyFill="1" applyBorder="1" applyAlignment="1" applyProtection="1">
      <alignment horizontal="right"/>
      <protection locked="0"/>
    </xf>
    <xf numFmtId="0" fontId="3" fillId="4" borderId="17" xfId="0" applyFont="1" applyFill="1" applyBorder="1" applyAlignment="1" applyProtection="1">
      <alignment horizontal="right"/>
      <protection locked="0"/>
    </xf>
    <xf numFmtId="0" fontId="3" fillId="4" borderId="18" xfId="0" applyFont="1" applyFill="1" applyBorder="1" applyAlignment="1" applyProtection="1">
      <alignment horizontal="right"/>
      <protection locked="0"/>
    </xf>
    <xf numFmtId="0" fontId="3" fillId="0" borderId="4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4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3" xfId="0" applyNumberFormat="1" applyFont="1" applyFill="1" applyBorder="1" applyAlignment="1" applyProtection="1">
      <alignment horizontal="right" vertical="center"/>
      <protection locked="0"/>
    </xf>
    <xf numFmtId="0" fontId="3" fillId="4" borderId="2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horizontal="right"/>
      <protection locked="0"/>
    </xf>
    <xf numFmtId="0" fontId="3" fillId="4" borderId="4" xfId="0" applyNumberFormat="1" applyFont="1" applyFill="1" applyBorder="1" applyAlignment="1" applyProtection="1">
      <alignment horizontal="right"/>
      <protection locked="0"/>
    </xf>
    <xf numFmtId="0" fontId="3" fillId="4" borderId="3" xfId="0" applyNumberFormat="1" applyFont="1" applyFill="1" applyBorder="1" applyAlignment="1" applyProtection="1">
      <alignment horizontal="right"/>
      <protection locked="0"/>
    </xf>
    <xf numFmtId="0" fontId="3" fillId="4" borderId="2" xfId="0" applyNumberFormat="1" applyFont="1" applyFill="1" applyBorder="1" applyAlignment="1" applyProtection="1">
      <alignment horizontal="right"/>
      <protection locked="0"/>
    </xf>
    <xf numFmtId="0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4" borderId="16" xfId="0" applyNumberFormat="1" applyFont="1" applyFill="1" applyBorder="1" applyAlignment="1" applyProtection="1">
      <alignment horizontal="right"/>
      <protection locked="0"/>
    </xf>
    <xf numFmtId="0" fontId="3" fillId="4" borderId="17" xfId="0" applyNumberFormat="1" applyFont="1" applyFill="1" applyBorder="1" applyAlignment="1" applyProtection="1">
      <alignment horizontal="right"/>
      <protection locked="0"/>
    </xf>
    <xf numFmtId="0" fontId="3" fillId="4" borderId="18" xfId="0" applyNumberFormat="1" applyFont="1" applyFill="1" applyBorder="1" applyAlignment="1" applyProtection="1">
      <alignment horizontal="right"/>
      <protection locked="0"/>
    </xf>
    <xf numFmtId="0" fontId="11" fillId="0" borderId="13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2" borderId="13" xfId="0" applyFont="1" applyFill="1" applyBorder="1" applyAlignment="1">
      <alignment horizontal="right" vertical="center"/>
    </xf>
    <xf numFmtId="0" fontId="3" fillId="4" borderId="12" xfId="0" applyNumberFormat="1" applyFont="1" applyFill="1" applyBorder="1" applyAlignment="1" applyProtection="1">
      <alignment horizontal="right" vertical="center"/>
      <protection locked="0"/>
    </xf>
    <xf numFmtId="0" fontId="3" fillId="0" borderId="14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right" vertical="center"/>
    </xf>
    <xf numFmtId="0" fontId="3" fillId="0" borderId="7" xfId="0" applyNumberFormat="1" applyFont="1" applyFill="1" applyBorder="1" applyAlignment="1">
      <alignment horizontal="right" vertical="center"/>
    </xf>
    <xf numFmtId="0" fontId="3" fillId="4" borderId="7" xfId="0" applyNumberFormat="1" applyFont="1" applyFill="1" applyBorder="1" applyAlignment="1" applyProtection="1">
      <alignment horizontal="right" vertical="center"/>
      <protection locked="0"/>
    </xf>
    <xf numFmtId="0" fontId="3" fillId="4" borderId="20" xfId="0" applyNumberFormat="1" applyFont="1" applyFill="1" applyBorder="1" applyAlignment="1" applyProtection="1">
      <alignment horizontal="right" vertical="center"/>
      <protection locked="0"/>
    </xf>
    <xf numFmtId="0" fontId="3" fillId="4" borderId="21" xfId="0" applyNumberFormat="1" applyFont="1" applyFill="1" applyBorder="1" applyAlignment="1" applyProtection="1">
      <alignment horizontal="right" vertical="center"/>
      <protection locked="0"/>
    </xf>
    <xf numFmtId="0" fontId="3" fillId="0" borderId="14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4" borderId="1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4" borderId="9" xfId="0" applyNumberFormat="1" applyFont="1" applyFill="1" applyBorder="1" applyAlignment="1" applyProtection="1">
      <alignment horizontal="right" vertical="center"/>
      <protection locked="0"/>
    </xf>
    <xf numFmtId="0" fontId="3" fillId="4" borderId="13" xfId="0" applyNumberFormat="1" applyFont="1" applyFill="1" applyBorder="1" applyAlignment="1" applyProtection="1">
      <alignment horizontal="right" vertical="center"/>
      <protection locked="0"/>
    </xf>
    <xf numFmtId="0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11" xfId="0" applyNumberFormat="1" applyFont="1" applyFill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showGridLines="0" tabSelected="1" zoomScale="96" zoomScaleNormal="96" workbookViewId="0">
      <selection activeCell="Q70" sqref="Q70:V70"/>
    </sheetView>
  </sheetViews>
  <sheetFormatPr defaultRowHeight="18.75" x14ac:dyDescent="0.4"/>
  <cols>
    <col min="1" max="14" width="3.375" style="10" customWidth="1"/>
    <col min="15" max="15" width="4.25" style="10" customWidth="1"/>
    <col min="16" max="49" width="3.375" style="10" customWidth="1"/>
    <col min="50" max="16384" width="9" style="10"/>
  </cols>
  <sheetData>
    <row r="1" spans="1:28" ht="25.5" x14ac:dyDescent="0.4">
      <c r="A1" s="1" t="s">
        <v>16</v>
      </c>
      <c r="B1" s="2"/>
      <c r="C1" s="2"/>
      <c r="D1" s="2"/>
      <c r="E1" s="2"/>
      <c r="F1" s="2"/>
      <c r="G1" s="2"/>
      <c r="H1" s="2"/>
      <c r="I1" s="4"/>
      <c r="J1" s="2"/>
    </row>
    <row r="2" spans="1:28" ht="16.5" customHeight="1" x14ac:dyDescent="0.4">
      <c r="A2" s="1"/>
      <c r="B2" s="2" t="s">
        <v>57</v>
      </c>
      <c r="C2" s="2"/>
      <c r="D2" s="2"/>
      <c r="E2" s="2"/>
      <c r="F2" s="2"/>
      <c r="G2" s="2"/>
      <c r="H2" s="2"/>
      <c r="I2" s="4"/>
      <c r="J2" s="2"/>
    </row>
    <row r="3" spans="1:28" ht="17.25" customHeight="1" x14ac:dyDescent="0.4">
      <c r="A3" s="1"/>
      <c r="B3" s="2"/>
      <c r="C3" s="2" t="s">
        <v>58</v>
      </c>
      <c r="D3" s="71"/>
      <c r="E3" s="2" t="s">
        <v>59</v>
      </c>
      <c r="F3" s="2"/>
      <c r="G3" s="2"/>
      <c r="H3" s="2"/>
      <c r="I3" s="4"/>
      <c r="J3" s="2"/>
    </row>
    <row r="4" spans="1:28" ht="10.5" customHeight="1" x14ac:dyDescent="0.4">
      <c r="A4" s="1"/>
      <c r="B4" s="2"/>
      <c r="C4" s="2"/>
      <c r="D4" s="2"/>
      <c r="E4" s="2"/>
      <c r="F4" s="2"/>
      <c r="G4" s="2"/>
      <c r="H4" s="2"/>
      <c r="I4" s="4"/>
      <c r="J4" s="2"/>
    </row>
    <row r="5" spans="1:28" ht="25.5" x14ac:dyDescent="0.4">
      <c r="A5" s="1"/>
      <c r="B5" s="101" t="s">
        <v>25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</row>
    <row r="6" spans="1:28" x14ac:dyDescent="0.4">
      <c r="A6" s="3"/>
      <c r="B6" s="2"/>
      <c r="C6" s="2"/>
      <c r="D6" s="2"/>
      <c r="E6" s="2"/>
      <c r="F6" s="2"/>
      <c r="G6" s="2"/>
      <c r="H6" s="2"/>
      <c r="I6" s="4"/>
      <c r="J6" s="2"/>
    </row>
    <row r="7" spans="1:28" ht="25.5" x14ac:dyDescent="0.5">
      <c r="A7" s="64" t="s">
        <v>47</v>
      </c>
      <c r="B7" s="65"/>
      <c r="C7" s="64"/>
      <c r="D7" s="64"/>
      <c r="E7" s="64"/>
      <c r="F7" s="64"/>
      <c r="G7" s="64"/>
      <c r="H7" s="64"/>
      <c r="I7" s="64"/>
      <c r="J7" s="64"/>
      <c r="K7" s="66"/>
      <c r="L7" s="66"/>
      <c r="M7" s="66"/>
      <c r="N7" s="66"/>
      <c r="O7" s="66"/>
      <c r="P7" s="66"/>
      <c r="Q7" s="66"/>
      <c r="R7" s="66"/>
      <c r="AB7" s="63"/>
    </row>
    <row r="8" spans="1:28" x14ac:dyDescent="0.4">
      <c r="A8" s="2"/>
      <c r="B8" s="2" t="s">
        <v>62</v>
      </c>
      <c r="D8" s="2"/>
      <c r="E8" s="2"/>
      <c r="F8" s="2"/>
      <c r="G8" s="2"/>
      <c r="H8" s="2"/>
      <c r="I8" s="4"/>
      <c r="J8" s="2"/>
      <c r="AB8" s="50"/>
    </row>
    <row r="9" spans="1:28" x14ac:dyDescent="0.4">
      <c r="A9" s="2"/>
      <c r="B9" s="2"/>
      <c r="C9" s="2" t="s">
        <v>48</v>
      </c>
      <c r="D9" s="2"/>
      <c r="E9" s="2"/>
      <c r="F9" s="2"/>
      <c r="G9" s="2"/>
      <c r="H9" s="2"/>
      <c r="I9" s="4"/>
      <c r="J9" s="2"/>
      <c r="AB9" s="50"/>
    </row>
    <row r="10" spans="1:28" x14ac:dyDescent="0.4">
      <c r="A10" s="3"/>
      <c r="B10" s="2" t="s">
        <v>54</v>
      </c>
      <c r="D10" s="2"/>
      <c r="E10" s="2"/>
      <c r="F10" s="2"/>
      <c r="G10" s="2"/>
      <c r="H10" s="2"/>
      <c r="I10" s="4"/>
      <c r="J10" s="2"/>
      <c r="AB10" s="63"/>
    </row>
    <row r="11" spans="1:28" x14ac:dyDescent="0.4">
      <c r="A11" s="3"/>
      <c r="B11" s="2"/>
      <c r="C11" s="2" t="s">
        <v>53</v>
      </c>
      <c r="D11" s="2"/>
      <c r="E11" s="2"/>
      <c r="F11" s="2"/>
      <c r="G11" s="2"/>
      <c r="H11" s="2"/>
      <c r="I11" s="4"/>
      <c r="J11" s="2"/>
      <c r="AB11" s="63"/>
    </row>
    <row r="12" spans="1:28" x14ac:dyDescent="0.4">
      <c r="A12" s="3"/>
      <c r="B12" s="2"/>
      <c r="C12" s="2"/>
      <c r="D12" s="2"/>
      <c r="E12" s="2"/>
      <c r="F12" s="2"/>
      <c r="G12" s="2"/>
      <c r="H12" s="2"/>
      <c r="J12" s="2"/>
      <c r="U12" s="16" t="s">
        <v>20</v>
      </c>
    </row>
    <row r="13" spans="1:28" ht="22.5" customHeight="1" x14ac:dyDescent="0.4">
      <c r="A13" s="2"/>
      <c r="B13" s="17" t="s">
        <v>55</v>
      </c>
      <c r="C13" s="5"/>
      <c r="D13" s="5"/>
      <c r="E13" s="5"/>
      <c r="F13" s="5"/>
      <c r="G13" s="26"/>
      <c r="H13" s="26"/>
      <c r="I13" s="26"/>
      <c r="J13" s="75" t="s">
        <v>19</v>
      </c>
      <c r="K13" s="76"/>
      <c r="L13" s="76"/>
      <c r="M13" s="77"/>
      <c r="N13" s="75" t="s">
        <v>18</v>
      </c>
      <c r="O13" s="76"/>
      <c r="P13" s="76"/>
      <c r="Q13" s="77"/>
      <c r="R13" s="76" t="s">
        <v>17</v>
      </c>
      <c r="S13" s="76"/>
      <c r="T13" s="76"/>
      <c r="U13" s="77"/>
    </row>
    <row r="14" spans="1:28" x14ac:dyDescent="0.4">
      <c r="A14" s="2"/>
      <c r="B14" s="18"/>
      <c r="C14" s="6" t="s">
        <v>15</v>
      </c>
      <c r="D14" s="7"/>
      <c r="E14" s="7"/>
      <c r="F14" s="7"/>
      <c r="G14" s="26"/>
      <c r="H14" s="26"/>
      <c r="I14" s="26"/>
      <c r="J14" s="78">
        <v>658</v>
      </c>
      <c r="K14" s="79"/>
      <c r="L14" s="79"/>
      <c r="M14" s="80"/>
      <c r="N14" s="106">
        <f>IF($J$14&gt;=782,408,IF($J$14&gt;=401,ROUND($J$14*0.3+174,0),IF($J$14&gt;=269,ROUND($J$14*0.2+214,0),IF($J$14&lt;=268,$J$14))))</f>
        <v>371</v>
      </c>
      <c r="O14" s="102"/>
      <c r="P14" s="102"/>
      <c r="Q14" s="103"/>
      <c r="R14" s="102">
        <f>J14-N14</f>
        <v>287</v>
      </c>
      <c r="S14" s="102"/>
      <c r="T14" s="102"/>
      <c r="U14" s="103"/>
    </row>
    <row r="15" spans="1:28" x14ac:dyDescent="0.4">
      <c r="A15" s="2"/>
      <c r="B15" s="19"/>
      <c r="C15" s="6" t="s">
        <v>14</v>
      </c>
      <c r="D15" s="7"/>
      <c r="E15" s="7"/>
      <c r="F15" s="7"/>
      <c r="G15" s="26"/>
      <c r="H15" s="26"/>
      <c r="I15" s="26"/>
      <c r="J15" s="81"/>
      <c r="K15" s="82"/>
      <c r="L15" s="82"/>
      <c r="M15" s="83"/>
      <c r="N15" s="84"/>
      <c r="O15" s="85"/>
      <c r="P15" s="85"/>
      <c r="Q15" s="86"/>
      <c r="R15" s="89">
        <f>IF(J15-N15&lt;=0,0,IF(J15-N15&gt;0,J15-N15))</f>
        <v>0</v>
      </c>
      <c r="S15" s="89"/>
      <c r="T15" s="89"/>
      <c r="U15" s="90"/>
    </row>
    <row r="16" spans="1:28" ht="22.5" customHeight="1" x14ac:dyDescent="0.4">
      <c r="A16" s="2"/>
      <c r="B16" s="17" t="s">
        <v>56</v>
      </c>
      <c r="C16" s="5"/>
      <c r="D16" s="5"/>
      <c r="E16" s="5"/>
      <c r="F16" s="5"/>
      <c r="G16" s="26"/>
      <c r="H16" s="26"/>
      <c r="I16" s="26"/>
      <c r="J16" s="76"/>
      <c r="K16" s="76"/>
      <c r="L16" s="76"/>
      <c r="M16" s="76"/>
      <c r="N16" s="87"/>
      <c r="O16" s="87"/>
      <c r="P16" s="87"/>
      <c r="Q16" s="87"/>
      <c r="R16" s="76"/>
      <c r="S16" s="76"/>
      <c r="T16" s="76"/>
      <c r="U16" s="77"/>
    </row>
    <row r="17" spans="1:22" x14ac:dyDescent="0.4">
      <c r="A17" s="2"/>
      <c r="B17" s="18"/>
      <c r="C17" s="6" t="s">
        <v>15</v>
      </c>
      <c r="D17" s="7"/>
      <c r="E17" s="7"/>
      <c r="F17" s="7"/>
      <c r="G17" s="26"/>
      <c r="H17" s="26"/>
      <c r="I17" s="26"/>
      <c r="J17" s="78">
        <v>357</v>
      </c>
      <c r="K17" s="79"/>
      <c r="L17" s="79"/>
      <c r="M17" s="80"/>
      <c r="N17" s="88">
        <f>IF($J$17&gt;=1501,245,IF($J$17&gt;=1001,ROUND($J$17*0.05+170,0),IF($J$17&gt;=661,ROUND($J$17*0.1+120,0),IF($J$17&gt;=361,ROUND($J$17*0.2+54,0),IF($J$17&gt;=181,ROUND($J$17*0.3+18,0),IF($J$17&gt;=163,ROUND($J$17*0.4,0),IF($J$17&gt;=66,65,IF($J$17&lt;=65,$J$17))))))))</f>
        <v>125</v>
      </c>
      <c r="O17" s="89"/>
      <c r="P17" s="89"/>
      <c r="Q17" s="90"/>
      <c r="R17" s="102">
        <f>J17-N17</f>
        <v>232</v>
      </c>
      <c r="S17" s="102"/>
      <c r="T17" s="102"/>
      <c r="U17" s="103"/>
    </row>
    <row r="18" spans="1:22" ht="19.5" thickBot="1" x14ac:dyDescent="0.45">
      <c r="A18" s="2"/>
      <c r="B18" s="27"/>
      <c r="C18" s="28" t="s">
        <v>14</v>
      </c>
      <c r="D18" s="29"/>
      <c r="E18" s="29"/>
      <c r="F18" s="29"/>
      <c r="G18" s="30"/>
      <c r="H18" s="30"/>
      <c r="I18" s="30"/>
      <c r="J18" s="72"/>
      <c r="K18" s="73"/>
      <c r="L18" s="73"/>
      <c r="M18" s="74"/>
      <c r="N18" s="91"/>
      <c r="O18" s="92"/>
      <c r="P18" s="92"/>
      <c r="Q18" s="93"/>
      <c r="R18" s="104">
        <f>IF(J18-N18&lt;=0,0,IF(J18-N18&gt;0,J18-N18))</f>
        <v>0</v>
      </c>
      <c r="S18" s="104"/>
      <c r="T18" s="104"/>
      <c r="U18" s="105"/>
    </row>
    <row r="19" spans="1:22" s="59" customFormat="1" ht="30" customHeight="1" thickTop="1" x14ac:dyDescent="0.15">
      <c r="B19" s="60" t="s">
        <v>22</v>
      </c>
      <c r="C19" s="61"/>
      <c r="D19" s="61"/>
      <c r="E19" s="61"/>
      <c r="F19" s="61"/>
      <c r="G19" s="61"/>
      <c r="H19" s="61"/>
      <c r="I19" s="61"/>
      <c r="J19" s="94">
        <f>SUM(J14:J15,J17:J18)</f>
        <v>1015</v>
      </c>
      <c r="K19" s="95"/>
      <c r="L19" s="95"/>
      <c r="M19" s="96"/>
      <c r="N19" s="94">
        <f>SUM(N14:N15)+SUM(N17:N18)</f>
        <v>496</v>
      </c>
      <c r="O19" s="95"/>
      <c r="P19" s="95"/>
      <c r="Q19" s="96"/>
      <c r="R19" s="99">
        <f>SUM(R14:R15)+SUM(R17:R18)</f>
        <v>519</v>
      </c>
      <c r="S19" s="99"/>
      <c r="T19" s="99"/>
      <c r="U19" s="100"/>
      <c r="V19" s="62" t="s">
        <v>24</v>
      </c>
    </row>
    <row r="20" spans="1:22" ht="25.5" x14ac:dyDescent="0.4">
      <c r="A20" s="2"/>
      <c r="B20" s="1"/>
      <c r="C20" s="2"/>
      <c r="D20" s="2"/>
      <c r="E20" s="2"/>
      <c r="F20" s="2"/>
      <c r="G20" s="21"/>
      <c r="I20" s="15"/>
      <c r="J20" s="2"/>
    </row>
    <row r="21" spans="1:22" x14ac:dyDescent="0.4">
      <c r="A21" s="66" t="s">
        <v>50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22" ht="8.25" customHeight="1" x14ac:dyDescent="0.4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  <row r="23" spans="1:22" x14ac:dyDescent="0.4">
      <c r="A23" s="66"/>
      <c r="B23" s="10" t="s">
        <v>63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</row>
    <row r="24" spans="1:22" x14ac:dyDescent="0.4">
      <c r="B24" s="107" t="s">
        <v>36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9"/>
      <c r="P24" s="107" t="s">
        <v>21</v>
      </c>
      <c r="Q24" s="108"/>
      <c r="R24" s="109"/>
      <c r="S24" s="107" t="s">
        <v>18</v>
      </c>
      <c r="T24" s="108"/>
      <c r="U24" s="108"/>
      <c r="V24" s="109"/>
    </row>
    <row r="25" spans="1:22" s="3" customFormat="1" ht="18.75" customHeight="1" x14ac:dyDescent="0.15">
      <c r="B25" s="14" t="s">
        <v>26</v>
      </c>
      <c r="C25" s="5" t="s">
        <v>37</v>
      </c>
      <c r="D25" s="5"/>
      <c r="E25" s="5"/>
      <c r="F25" s="13"/>
      <c r="G25" s="31"/>
      <c r="H25" s="31"/>
      <c r="I25" s="5"/>
      <c r="J25" s="32"/>
      <c r="K25" s="32"/>
      <c r="L25" s="31"/>
      <c r="M25" s="31"/>
      <c r="N25" s="31"/>
      <c r="O25" s="31"/>
      <c r="P25" s="78"/>
      <c r="Q25" s="79"/>
      <c r="R25" s="80"/>
      <c r="S25" s="97">
        <f>P25*99</f>
        <v>0</v>
      </c>
      <c r="T25" s="97"/>
      <c r="U25" s="97"/>
      <c r="V25" s="98"/>
    </row>
    <row r="26" spans="1:22" s="3" customFormat="1" ht="21.75" customHeight="1" x14ac:dyDescent="0.15">
      <c r="B26" s="22" t="s">
        <v>38</v>
      </c>
      <c r="C26" s="5" t="s">
        <v>39</v>
      </c>
      <c r="D26" s="5"/>
      <c r="E26" s="5"/>
      <c r="F26" s="5"/>
      <c r="G26" s="51"/>
      <c r="H26" s="5"/>
      <c r="I26" s="5"/>
      <c r="J26" s="32"/>
      <c r="K26" s="32"/>
      <c r="L26" s="31"/>
      <c r="M26" s="31"/>
      <c r="N26" s="31"/>
      <c r="O26" s="31"/>
      <c r="P26" s="40"/>
      <c r="Q26" s="40"/>
      <c r="R26" s="40"/>
      <c r="S26" s="40"/>
      <c r="T26" s="40"/>
      <c r="U26" s="40"/>
      <c r="V26" s="41"/>
    </row>
    <row r="27" spans="1:22" x14ac:dyDescent="0.4">
      <c r="B27" s="38"/>
      <c r="C27" s="14" t="s">
        <v>13</v>
      </c>
      <c r="D27" s="26"/>
      <c r="E27" s="26"/>
      <c r="F27" s="26"/>
      <c r="G27" s="26"/>
      <c r="H27" s="26"/>
      <c r="I27" s="5"/>
      <c r="J27" s="26"/>
      <c r="K27" s="5"/>
      <c r="L27" s="26"/>
      <c r="M27" s="26"/>
      <c r="N27" s="26"/>
      <c r="O27" s="26"/>
      <c r="P27" s="78"/>
      <c r="Q27" s="79"/>
      <c r="R27" s="80"/>
      <c r="S27" s="97">
        <f>P27*31</f>
        <v>0</v>
      </c>
      <c r="T27" s="97"/>
      <c r="U27" s="97"/>
      <c r="V27" s="98"/>
    </row>
    <row r="28" spans="1:22" x14ac:dyDescent="0.4">
      <c r="B28" s="38"/>
      <c r="C28" s="14" t="s">
        <v>12</v>
      </c>
      <c r="D28" s="26"/>
      <c r="E28" s="26"/>
      <c r="F28" s="26"/>
      <c r="G28" s="26"/>
      <c r="H28" s="26"/>
      <c r="I28" s="5"/>
      <c r="J28" s="26"/>
      <c r="K28" s="5"/>
      <c r="L28" s="26"/>
      <c r="M28" s="26"/>
      <c r="N28" s="26"/>
      <c r="O28" s="26"/>
      <c r="P28" s="78"/>
      <c r="Q28" s="79"/>
      <c r="R28" s="80"/>
      <c r="S28" s="97">
        <f>P28*46</f>
        <v>0</v>
      </c>
      <c r="T28" s="97"/>
      <c r="U28" s="97"/>
      <c r="V28" s="98"/>
    </row>
    <row r="29" spans="1:22" x14ac:dyDescent="0.4">
      <c r="B29" s="38"/>
      <c r="C29" s="22" t="s">
        <v>11</v>
      </c>
      <c r="D29" s="34"/>
      <c r="E29" s="34"/>
      <c r="F29" s="34"/>
      <c r="G29" s="34"/>
      <c r="H29" s="34"/>
      <c r="I29" s="22" t="s">
        <v>4</v>
      </c>
      <c r="J29" s="34"/>
      <c r="K29" s="5" t="s">
        <v>2</v>
      </c>
      <c r="L29" s="26"/>
      <c r="M29" s="26"/>
      <c r="N29" s="26"/>
      <c r="O29" s="26"/>
      <c r="P29" s="78">
        <v>1</v>
      </c>
      <c r="Q29" s="79"/>
      <c r="R29" s="80"/>
      <c r="S29" s="97">
        <f>P29*39</f>
        <v>39</v>
      </c>
      <c r="T29" s="97"/>
      <c r="U29" s="97"/>
      <c r="V29" s="98"/>
    </row>
    <row r="30" spans="1:22" x14ac:dyDescent="0.4">
      <c r="B30" s="38"/>
      <c r="C30" s="24"/>
      <c r="D30" s="21"/>
      <c r="E30" s="21"/>
      <c r="F30" s="21"/>
      <c r="G30" s="21"/>
      <c r="H30" s="21"/>
      <c r="I30" s="25"/>
      <c r="J30" s="9"/>
      <c r="K30" s="5" t="s">
        <v>1</v>
      </c>
      <c r="L30" s="26"/>
      <c r="M30" s="26"/>
      <c r="N30" s="26"/>
      <c r="O30" s="26"/>
      <c r="P30" s="78"/>
      <c r="Q30" s="79"/>
      <c r="R30" s="80"/>
      <c r="S30" s="97">
        <f>P30*69</f>
        <v>0</v>
      </c>
      <c r="T30" s="97"/>
      <c r="U30" s="97"/>
      <c r="V30" s="98"/>
    </row>
    <row r="31" spans="1:22" x14ac:dyDescent="0.4">
      <c r="B31" s="38"/>
      <c r="C31" s="24"/>
      <c r="D31" s="21"/>
      <c r="E31" s="21"/>
      <c r="F31" s="21"/>
      <c r="G31" s="21"/>
      <c r="H31" s="21"/>
      <c r="I31" s="24" t="s">
        <v>3</v>
      </c>
      <c r="J31" s="21"/>
      <c r="K31" s="5" t="s">
        <v>2</v>
      </c>
      <c r="L31" s="26"/>
      <c r="M31" s="26"/>
      <c r="N31" s="26"/>
      <c r="O31" s="26"/>
      <c r="P31" s="78"/>
      <c r="Q31" s="79"/>
      <c r="R31" s="80"/>
      <c r="S31" s="97">
        <f>P31*88</f>
        <v>0</v>
      </c>
      <c r="T31" s="97"/>
      <c r="U31" s="97"/>
      <c r="V31" s="98"/>
    </row>
    <row r="32" spans="1:22" x14ac:dyDescent="0.4">
      <c r="B32" s="38"/>
      <c r="C32" s="24"/>
      <c r="D32" s="21"/>
      <c r="E32" s="21"/>
      <c r="F32" s="21"/>
      <c r="G32" s="21"/>
      <c r="H32" s="21"/>
      <c r="I32" s="24"/>
      <c r="J32" s="21"/>
      <c r="K32" s="5" t="s">
        <v>1</v>
      </c>
      <c r="L32" s="26"/>
      <c r="M32" s="26"/>
      <c r="N32" s="26"/>
      <c r="O32" s="26"/>
      <c r="P32" s="78"/>
      <c r="Q32" s="79"/>
      <c r="R32" s="80"/>
      <c r="S32" s="97">
        <f>P32*118</f>
        <v>0</v>
      </c>
      <c r="T32" s="97"/>
      <c r="U32" s="97"/>
      <c r="V32" s="98"/>
    </row>
    <row r="33" spans="2:22" x14ac:dyDescent="0.4">
      <c r="B33" s="38"/>
      <c r="C33" s="22" t="s">
        <v>9</v>
      </c>
      <c r="D33" s="34"/>
      <c r="E33" s="34"/>
      <c r="F33" s="34"/>
      <c r="G33" s="34"/>
      <c r="H33" s="20"/>
      <c r="I33" s="33" t="s">
        <v>4</v>
      </c>
      <c r="J33" s="34"/>
      <c r="K33" s="5" t="s">
        <v>2</v>
      </c>
      <c r="L33" s="26"/>
      <c r="M33" s="26"/>
      <c r="N33" s="26"/>
      <c r="O33" s="26"/>
      <c r="P33" s="78"/>
      <c r="Q33" s="79"/>
      <c r="R33" s="80"/>
      <c r="S33" s="97">
        <f>P33*39</f>
        <v>0</v>
      </c>
      <c r="T33" s="97"/>
      <c r="U33" s="97"/>
      <c r="V33" s="98"/>
    </row>
    <row r="34" spans="2:22" x14ac:dyDescent="0.4">
      <c r="B34" s="38"/>
      <c r="C34" s="24" t="s">
        <v>10</v>
      </c>
      <c r="D34" s="21"/>
      <c r="E34" s="21"/>
      <c r="F34" s="21"/>
      <c r="G34" s="21"/>
      <c r="H34" s="35"/>
      <c r="I34" s="11"/>
      <c r="J34" s="21"/>
      <c r="K34" s="5" t="s">
        <v>1</v>
      </c>
      <c r="L34" s="26"/>
      <c r="M34" s="26"/>
      <c r="N34" s="26"/>
      <c r="O34" s="26"/>
      <c r="P34" s="78"/>
      <c r="Q34" s="79"/>
      <c r="R34" s="80"/>
      <c r="S34" s="97">
        <f>P34*69</f>
        <v>0</v>
      </c>
      <c r="T34" s="97"/>
      <c r="U34" s="97"/>
      <c r="V34" s="98"/>
    </row>
    <row r="35" spans="2:22" x14ac:dyDescent="0.4">
      <c r="B35" s="38"/>
      <c r="C35" s="24"/>
      <c r="D35" s="21"/>
      <c r="E35" s="21"/>
      <c r="F35" s="21"/>
      <c r="G35" s="21"/>
      <c r="H35" s="35"/>
      <c r="I35" s="11" t="s">
        <v>3</v>
      </c>
      <c r="J35" s="21"/>
      <c r="K35" s="5" t="s">
        <v>2</v>
      </c>
      <c r="L35" s="26"/>
      <c r="M35" s="26"/>
      <c r="N35" s="26"/>
      <c r="O35" s="26"/>
      <c r="P35" s="78"/>
      <c r="Q35" s="79"/>
      <c r="R35" s="80"/>
      <c r="S35" s="97">
        <f>P35*88</f>
        <v>0</v>
      </c>
      <c r="T35" s="97"/>
      <c r="U35" s="97"/>
      <c r="V35" s="98"/>
    </row>
    <row r="36" spans="2:22" x14ac:dyDescent="0.4">
      <c r="B36" s="38"/>
      <c r="C36" s="25"/>
      <c r="D36" s="9"/>
      <c r="E36" s="9"/>
      <c r="F36" s="9"/>
      <c r="G36" s="9"/>
      <c r="H36" s="36"/>
      <c r="I36" s="12"/>
      <c r="J36" s="9"/>
      <c r="K36" s="5" t="s">
        <v>1</v>
      </c>
      <c r="L36" s="26"/>
      <c r="M36" s="26"/>
      <c r="N36" s="26"/>
      <c r="O36" s="26"/>
      <c r="P36" s="78"/>
      <c r="Q36" s="79"/>
      <c r="R36" s="80"/>
      <c r="S36" s="97">
        <f>P36*118</f>
        <v>0</v>
      </c>
      <c r="T36" s="97"/>
      <c r="U36" s="97"/>
      <c r="V36" s="98"/>
    </row>
    <row r="37" spans="2:22" x14ac:dyDescent="0.4">
      <c r="B37" s="38"/>
      <c r="C37" s="22" t="s">
        <v>9</v>
      </c>
      <c r="D37" s="34"/>
      <c r="E37" s="34"/>
      <c r="F37" s="34"/>
      <c r="G37" s="34"/>
      <c r="H37" s="20"/>
      <c r="I37" s="33" t="s">
        <v>4</v>
      </c>
      <c r="J37" s="34"/>
      <c r="K37" s="5" t="s">
        <v>2</v>
      </c>
      <c r="L37" s="26"/>
      <c r="M37" s="26"/>
      <c r="N37" s="26"/>
      <c r="O37" s="26"/>
      <c r="P37" s="78"/>
      <c r="Q37" s="79"/>
      <c r="R37" s="80"/>
      <c r="S37" s="97">
        <f>P37*43</f>
        <v>0</v>
      </c>
      <c r="T37" s="97"/>
      <c r="U37" s="97"/>
      <c r="V37" s="98"/>
    </row>
    <row r="38" spans="2:22" x14ac:dyDescent="0.4">
      <c r="B38" s="38"/>
      <c r="C38" s="24" t="s">
        <v>8</v>
      </c>
      <c r="D38" s="21"/>
      <c r="E38" s="21"/>
      <c r="F38" s="21"/>
      <c r="G38" s="21"/>
      <c r="H38" s="35"/>
      <c r="I38" s="11"/>
      <c r="J38" s="21"/>
      <c r="K38" s="5" t="s">
        <v>1</v>
      </c>
      <c r="L38" s="26"/>
      <c r="M38" s="26"/>
      <c r="N38" s="26"/>
      <c r="O38" s="26"/>
      <c r="P38" s="78"/>
      <c r="Q38" s="79"/>
      <c r="R38" s="80"/>
      <c r="S38" s="97">
        <f>P38*72</f>
        <v>0</v>
      </c>
      <c r="T38" s="97"/>
      <c r="U38" s="97"/>
      <c r="V38" s="98"/>
    </row>
    <row r="39" spans="2:22" x14ac:dyDescent="0.4">
      <c r="B39" s="38"/>
      <c r="C39" s="24"/>
      <c r="D39" s="21"/>
      <c r="E39" s="21"/>
      <c r="F39" s="21"/>
      <c r="G39" s="21"/>
      <c r="H39" s="35"/>
      <c r="I39" s="11" t="s">
        <v>3</v>
      </c>
      <c r="J39" s="21"/>
      <c r="K39" s="5" t="s">
        <v>2</v>
      </c>
      <c r="L39" s="26"/>
      <c r="M39" s="26"/>
      <c r="N39" s="26"/>
      <c r="O39" s="26"/>
      <c r="P39" s="78"/>
      <c r="Q39" s="79"/>
      <c r="R39" s="80"/>
      <c r="S39" s="97">
        <f>P39*87</f>
        <v>0</v>
      </c>
      <c r="T39" s="97"/>
      <c r="U39" s="97"/>
      <c r="V39" s="98"/>
    </row>
    <row r="40" spans="2:22" x14ac:dyDescent="0.4">
      <c r="B40" s="38"/>
      <c r="C40" s="25"/>
      <c r="D40" s="9"/>
      <c r="E40" s="9"/>
      <c r="F40" s="9"/>
      <c r="G40" s="9"/>
      <c r="H40" s="36"/>
      <c r="I40" s="12"/>
      <c r="J40" s="9"/>
      <c r="K40" s="5" t="s">
        <v>1</v>
      </c>
      <c r="L40" s="26"/>
      <c r="M40" s="26"/>
      <c r="N40" s="26"/>
      <c r="O40" s="26"/>
      <c r="P40" s="78"/>
      <c r="Q40" s="79"/>
      <c r="R40" s="80"/>
      <c r="S40" s="97">
        <f>P40*116</f>
        <v>0</v>
      </c>
      <c r="T40" s="97"/>
      <c r="U40" s="97"/>
      <c r="V40" s="98"/>
    </row>
    <row r="41" spans="2:22" ht="27.75" customHeight="1" x14ac:dyDescent="0.4">
      <c r="B41" s="38"/>
      <c r="C41" s="118" t="s">
        <v>7</v>
      </c>
      <c r="D41" s="119"/>
      <c r="E41" s="34"/>
      <c r="F41" s="34"/>
      <c r="G41" s="34"/>
      <c r="H41" s="20"/>
      <c r="I41" s="33" t="s">
        <v>4</v>
      </c>
      <c r="J41" s="34"/>
      <c r="K41" s="5" t="s">
        <v>2</v>
      </c>
      <c r="L41" s="26"/>
      <c r="M41" s="26"/>
      <c r="N41" s="26"/>
      <c r="O41" s="26"/>
      <c r="P41" s="78"/>
      <c r="Q41" s="79"/>
      <c r="R41" s="80"/>
      <c r="S41" s="97">
        <f>P41*74</f>
        <v>0</v>
      </c>
      <c r="T41" s="97"/>
      <c r="U41" s="97"/>
      <c r="V41" s="98"/>
    </row>
    <row r="42" spans="2:22" x14ac:dyDescent="0.4">
      <c r="B42" s="38"/>
      <c r="C42" s="24"/>
      <c r="D42" s="21"/>
      <c r="E42" s="21"/>
      <c r="F42" s="21"/>
      <c r="G42" s="21"/>
      <c r="H42" s="35"/>
      <c r="I42" s="11"/>
      <c r="J42" s="21"/>
      <c r="K42" s="5" t="s">
        <v>1</v>
      </c>
      <c r="L42" s="26"/>
      <c r="M42" s="26"/>
      <c r="N42" s="26"/>
      <c r="O42" s="26"/>
      <c r="P42" s="78"/>
      <c r="Q42" s="79"/>
      <c r="R42" s="80"/>
      <c r="S42" s="97">
        <f>P42*121</f>
        <v>0</v>
      </c>
      <c r="T42" s="97"/>
      <c r="U42" s="97"/>
      <c r="V42" s="98"/>
    </row>
    <row r="43" spans="2:22" x14ac:dyDescent="0.4">
      <c r="B43" s="38"/>
      <c r="C43" s="24"/>
      <c r="D43" s="21"/>
      <c r="E43" s="21"/>
      <c r="F43" s="21"/>
      <c r="G43" s="21"/>
      <c r="H43" s="35"/>
      <c r="I43" s="11" t="s">
        <v>3</v>
      </c>
      <c r="J43" s="21"/>
      <c r="K43" s="5" t="s">
        <v>2</v>
      </c>
      <c r="L43" s="26"/>
      <c r="M43" s="26"/>
      <c r="N43" s="26"/>
      <c r="O43" s="26"/>
      <c r="P43" s="78"/>
      <c r="Q43" s="79"/>
      <c r="R43" s="80"/>
      <c r="S43" s="97">
        <f>P43*133</f>
        <v>0</v>
      </c>
      <c r="T43" s="97"/>
      <c r="U43" s="97"/>
      <c r="V43" s="98"/>
    </row>
    <row r="44" spans="2:22" x14ac:dyDescent="0.4">
      <c r="B44" s="38"/>
      <c r="C44" s="25"/>
      <c r="D44" s="9"/>
      <c r="E44" s="9"/>
      <c r="F44" s="9"/>
      <c r="G44" s="9"/>
      <c r="H44" s="36"/>
      <c r="I44" s="12"/>
      <c r="J44" s="9"/>
      <c r="K44" s="5" t="s">
        <v>1</v>
      </c>
      <c r="L44" s="26"/>
      <c r="M44" s="26"/>
      <c r="N44" s="26"/>
      <c r="O44" s="26"/>
      <c r="P44" s="78"/>
      <c r="Q44" s="79"/>
      <c r="R44" s="80"/>
      <c r="S44" s="97">
        <f>P44*180</f>
        <v>0</v>
      </c>
      <c r="T44" s="97"/>
      <c r="U44" s="97"/>
      <c r="V44" s="98"/>
    </row>
    <row r="45" spans="2:22" x14ac:dyDescent="0.4">
      <c r="B45" s="38"/>
      <c r="C45" s="22" t="s">
        <v>6</v>
      </c>
      <c r="D45" s="34"/>
      <c r="E45" s="34"/>
      <c r="F45" s="34"/>
      <c r="G45" s="34"/>
      <c r="H45" s="20"/>
      <c r="I45" s="33" t="s">
        <v>4</v>
      </c>
      <c r="J45" s="34"/>
      <c r="K45" s="5" t="s">
        <v>2</v>
      </c>
      <c r="L45" s="26"/>
      <c r="M45" s="26"/>
      <c r="N45" s="26"/>
      <c r="O45" s="26"/>
      <c r="P45" s="78"/>
      <c r="Q45" s="79"/>
      <c r="R45" s="80"/>
      <c r="S45" s="97">
        <f>P45*39</f>
        <v>0</v>
      </c>
      <c r="T45" s="97"/>
      <c r="U45" s="97"/>
      <c r="V45" s="98"/>
    </row>
    <row r="46" spans="2:22" x14ac:dyDescent="0.4">
      <c r="B46" s="38"/>
      <c r="C46" s="24"/>
      <c r="D46" s="21"/>
      <c r="E46" s="21"/>
      <c r="F46" s="21"/>
      <c r="G46" s="21"/>
      <c r="H46" s="35"/>
      <c r="I46" s="11"/>
      <c r="J46" s="21"/>
      <c r="K46" s="5" t="s">
        <v>1</v>
      </c>
      <c r="L46" s="26"/>
      <c r="M46" s="26"/>
      <c r="N46" s="26"/>
      <c r="O46" s="26"/>
      <c r="P46" s="78"/>
      <c r="Q46" s="79"/>
      <c r="R46" s="80"/>
      <c r="S46" s="97">
        <f>P46*69</f>
        <v>0</v>
      </c>
      <c r="T46" s="97"/>
      <c r="U46" s="97"/>
      <c r="V46" s="98"/>
    </row>
    <row r="47" spans="2:22" x14ac:dyDescent="0.4">
      <c r="B47" s="38"/>
      <c r="C47" s="24"/>
      <c r="D47" s="21"/>
      <c r="E47" s="21"/>
      <c r="F47" s="21"/>
      <c r="G47" s="21"/>
      <c r="H47" s="35"/>
      <c r="I47" s="11" t="s">
        <v>3</v>
      </c>
      <c r="J47" s="21"/>
      <c r="K47" s="5" t="s">
        <v>2</v>
      </c>
      <c r="L47" s="26"/>
      <c r="M47" s="26"/>
      <c r="N47" s="26"/>
      <c r="O47" s="26"/>
      <c r="P47" s="78"/>
      <c r="Q47" s="79"/>
      <c r="R47" s="80"/>
      <c r="S47" s="97">
        <f>P47*88</f>
        <v>0</v>
      </c>
      <c r="T47" s="97"/>
      <c r="U47" s="97"/>
      <c r="V47" s="98"/>
    </row>
    <row r="48" spans="2:22" x14ac:dyDescent="0.4">
      <c r="B48" s="38"/>
      <c r="C48" s="25"/>
      <c r="D48" s="9"/>
      <c r="E48" s="9"/>
      <c r="F48" s="9"/>
      <c r="G48" s="9"/>
      <c r="H48" s="36"/>
      <c r="I48" s="12"/>
      <c r="J48" s="9"/>
      <c r="K48" s="5" t="s">
        <v>1</v>
      </c>
      <c r="L48" s="26"/>
      <c r="M48" s="26"/>
      <c r="N48" s="26"/>
      <c r="O48" s="26"/>
      <c r="P48" s="78"/>
      <c r="Q48" s="79"/>
      <c r="R48" s="80"/>
      <c r="S48" s="97">
        <f>P48*118</f>
        <v>0</v>
      </c>
      <c r="T48" s="97"/>
      <c r="U48" s="97"/>
      <c r="V48" s="98"/>
    </row>
    <row r="49" spans="2:22" x14ac:dyDescent="0.4">
      <c r="B49" s="38"/>
      <c r="C49" s="24" t="s">
        <v>5</v>
      </c>
      <c r="D49" s="21"/>
      <c r="E49" s="21"/>
      <c r="F49" s="21"/>
      <c r="G49" s="21"/>
      <c r="H49" s="35"/>
      <c r="I49" s="11" t="s">
        <v>4</v>
      </c>
      <c r="J49" s="21"/>
      <c r="K49" s="5" t="s">
        <v>2</v>
      </c>
      <c r="L49" s="26"/>
      <c r="M49" s="26"/>
      <c r="N49" s="26"/>
      <c r="O49" s="26"/>
      <c r="P49" s="78"/>
      <c r="Q49" s="79"/>
      <c r="R49" s="80"/>
      <c r="S49" s="97">
        <f>P49*36</f>
        <v>0</v>
      </c>
      <c r="T49" s="97"/>
      <c r="U49" s="97"/>
      <c r="V49" s="98"/>
    </row>
    <row r="50" spans="2:22" x14ac:dyDescent="0.4">
      <c r="B50" s="38"/>
      <c r="C50" s="24"/>
      <c r="D50" s="21"/>
      <c r="E50" s="21"/>
      <c r="F50" s="21"/>
      <c r="G50" s="21"/>
      <c r="H50" s="35"/>
      <c r="I50" s="11"/>
      <c r="J50" s="21"/>
      <c r="K50" s="5" t="s">
        <v>1</v>
      </c>
      <c r="L50" s="26"/>
      <c r="M50" s="26"/>
      <c r="N50" s="26"/>
      <c r="O50" s="26"/>
      <c r="P50" s="78"/>
      <c r="Q50" s="79"/>
      <c r="R50" s="80"/>
      <c r="S50" s="97">
        <f>P50*81</f>
        <v>0</v>
      </c>
      <c r="T50" s="97"/>
      <c r="U50" s="97"/>
      <c r="V50" s="98"/>
    </row>
    <row r="51" spans="2:22" x14ac:dyDescent="0.4">
      <c r="B51" s="38"/>
      <c r="C51" s="24"/>
      <c r="D51" s="21"/>
      <c r="E51" s="21"/>
      <c r="F51" s="21"/>
      <c r="G51" s="21"/>
      <c r="H51" s="35"/>
      <c r="I51" s="11" t="s">
        <v>3</v>
      </c>
      <c r="J51" s="21"/>
      <c r="K51" s="5" t="s">
        <v>2</v>
      </c>
      <c r="L51" s="26"/>
      <c r="M51" s="26"/>
      <c r="N51" s="26"/>
      <c r="O51" s="26"/>
      <c r="P51" s="78"/>
      <c r="Q51" s="79"/>
      <c r="R51" s="80"/>
      <c r="S51" s="97">
        <f>P51*102</f>
        <v>0</v>
      </c>
      <c r="T51" s="97"/>
      <c r="U51" s="97"/>
      <c r="V51" s="98"/>
    </row>
    <row r="52" spans="2:22" x14ac:dyDescent="0.4">
      <c r="B52" s="38"/>
      <c r="C52" s="24"/>
      <c r="D52" s="21"/>
      <c r="E52" s="21"/>
      <c r="F52" s="21"/>
      <c r="G52" s="21"/>
      <c r="H52" s="35"/>
      <c r="I52" s="11"/>
      <c r="J52" s="21"/>
      <c r="K52" s="33" t="s">
        <v>1</v>
      </c>
      <c r="L52" s="34"/>
      <c r="M52" s="34"/>
      <c r="N52" s="34"/>
      <c r="O52" s="26"/>
      <c r="P52" s="120"/>
      <c r="Q52" s="111"/>
      <c r="R52" s="115"/>
      <c r="S52" s="97">
        <f>P52*147</f>
        <v>0</v>
      </c>
      <c r="T52" s="97"/>
      <c r="U52" s="97"/>
      <c r="V52" s="98"/>
    </row>
    <row r="53" spans="2:22" s="2" customFormat="1" ht="18.75" customHeight="1" x14ac:dyDescent="0.15">
      <c r="B53" s="14" t="s">
        <v>46</v>
      </c>
      <c r="C53" s="5" t="s">
        <v>51</v>
      </c>
      <c r="D53" s="5"/>
      <c r="E53" s="5"/>
      <c r="F53" s="13"/>
      <c r="G53" s="32"/>
      <c r="H53" s="32"/>
      <c r="I53" s="5"/>
      <c r="J53" s="32"/>
      <c r="K53" s="32"/>
      <c r="L53" s="32"/>
      <c r="M53" s="32"/>
      <c r="N53" s="32"/>
      <c r="O53" s="32"/>
      <c r="P53" s="78"/>
      <c r="Q53" s="79"/>
      <c r="R53" s="80"/>
      <c r="S53" s="97">
        <f>P53*99</f>
        <v>0</v>
      </c>
      <c r="T53" s="97"/>
      <c r="U53" s="97"/>
      <c r="V53" s="98"/>
    </row>
    <row r="54" spans="2:22" s="2" customFormat="1" x14ac:dyDescent="0.15">
      <c r="B54" s="22" t="s">
        <v>23</v>
      </c>
      <c r="C54" s="33"/>
      <c r="D54" s="33"/>
      <c r="E54" s="33"/>
      <c r="F54" s="33"/>
      <c r="G54" s="37"/>
      <c r="H54" s="37"/>
      <c r="I54" s="37"/>
      <c r="J54" s="37"/>
      <c r="K54" s="37"/>
      <c r="L54" s="37"/>
      <c r="M54" s="37"/>
      <c r="N54" s="37"/>
      <c r="O54" s="37"/>
      <c r="P54" s="42"/>
      <c r="Q54" s="42"/>
      <c r="R54" s="43"/>
      <c r="S54" s="111"/>
      <c r="T54" s="111"/>
      <c r="U54" s="111"/>
      <c r="V54" s="115"/>
    </row>
    <row r="55" spans="2:22" x14ac:dyDescent="0.4">
      <c r="B55" s="8"/>
      <c r="C55" s="12" t="s">
        <v>64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36"/>
      <c r="S55" s="125"/>
      <c r="T55" s="125"/>
      <c r="U55" s="125"/>
      <c r="V55" s="126"/>
    </row>
    <row r="56" spans="2:22" s="2" customFormat="1" x14ac:dyDescent="0.15">
      <c r="B56" s="22" t="s">
        <v>27</v>
      </c>
      <c r="C56" s="33" t="s">
        <v>52</v>
      </c>
      <c r="D56" s="33"/>
      <c r="E56" s="33"/>
      <c r="F56" s="23"/>
      <c r="G56" s="37"/>
      <c r="H56" s="37"/>
      <c r="I56" s="33"/>
      <c r="J56" s="37"/>
      <c r="K56" s="37"/>
      <c r="L56" s="37"/>
      <c r="M56" s="37"/>
      <c r="N56" s="37"/>
      <c r="O56" s="39"/>
      <c r="P56" s="120"/>
      <c r="Q56" s="111"/>
      <c r="R56" s="115"/>
      <c r="S56" s="127">
        <f>IF(P56&lt;71,P56,IF(P56&gt;=71,71))</f>
        <v>0</v>
      </c>
      <c r="T56" s="128"/>
      <c r="U56" s="128"/>
      <c r="V56" s="129"/>
    </row>
    <row r="57" spans="2:22" x14ac:dyDescent="0.4">
      <c r="B57" s="38"/>
      <c r="C57" s="67" t="s">
        <v>34</v>
      </c>
      <c r="D57" s="44"/>
      <c r="E57" s="44"/>
      <c r="F57" s="44"/>
      <c r="G57" s="44"/>
      <c r="H57" s="21"/>
      <c r="I57" s="21"/>
      <c r="J57" s="21"/>
      <c r="K57" s="21"/>
      <c r="L57" s="21"/>
      <c r="M57" s="21"/>
      <c r="N57" s="21"/>
      <c r="O57" s="35"/>
      <c r="P57" s="121"/>
      <c r="Q57" s="122"/>
      <c r="R57" s="123"/>
      <c r="S57" s="130"/>
      <c r="T57" s="131"/>
      <c r="U57" s="131"/>
      <c r="V57" s="132"/>
    </row>
    <row r="58" spans="2:22" ht="6" customHeight="1" x14ac:dyDescent="0.4">
      <c r="B58" s="8"/>
      <c r="C58" s="45"/>
      <c r="D58" s="45"/>
      <c r="E58" s="45"/>
      <c r="F58" s="45"/>
      <c r="G58" s="45"/>
      <c r="H58" s="9"/>
      <c r="I58" s="9"/>
      <c r="J58" s="9"/>
      <c r="K58" s="9"/>
      <c r="L58" s="9"/>
      <c r="M58" s="9"/>
      <c r="N58" s="9"/>
      <c r="O58" s="36"/>
      <c r="P58" s="124"/>
      <c r="Q58" s="125"/>
      <c r="R58" s="126"/>
      <c r="S58" s="133"/>
      <c r="T58" s="134"/>
      <c r="U58" s="134"/>
      <c r="V58" s="135"/>
    </row>
    <row r="59" spans="2:22" x14ac:dyDescent="0.4">
      <c r="B59" s="38" t="s">
        <v>28</v>
      </c>
      <c r="C59" s="21" t="s">
        <v>29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P59" s="34"/>
      <c r="Q59" s="34"/>
      <c r="R59" s="20"/>
      <c r="S59" s="111"/>
      <c r="T59" s="111"/>
      <c r="U59" s="111"/>
      <c r="V59" s="115"/>
    </row>
    <row r="60" spans="2:22" x14ac:dyDescent="0.4">
      <c r="B60" s="38"/>
      <c r="C60" s="21" t="s">
        <v>65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P60" s="21"/>
      <c r="Q60" s="21"/>
      <c r="R60" s="35"/>
      <c r="S60" s="122"/>
      <c r="T60" s="122"/>
      <c r="U60" s="122"/>
      <c r="V60" s="123"/>
    </row>
    <row r="61" spans="2:22" x14ac:dyDescent="0.4">
      <c r="B61" s="46" t="s">
        <v>30</v>
      </c>
      <c r="C61" s="33" t="s">
        <v>31</v>
      </c>
      <c r="D61" s="47"/>
      <c r="E61" s="47"/>
      <c r="F61" s="47"/>
      <c r="G61" s="47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20"/>
    </row>
    <row r="62" spans="2:22" x14ac:dyDescent="0.4">
      <c r="B62" s="38"/>
      <c r="C62" s="46" t="s">
        <v>32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20"/>
      <c r="P62" s="111">
        <v>1</v>
      </c>
      <c r="Q62" s="111"/>
      <c r="R62" s="111"/>
      <c r="S62" s="112">
        <f>P62*180</f>
        <v>180</v>
      </c>
      <c r="T62" s="113"/>
      <c r="U62" s="113"/>
      <c r="V62" s="114"/>
    </row>
    <row r="63" spans="2:22" x14ac:dyDescent="0.4">
      <c r="B63" s="38"/>
      <c r="C63" s="46" t="s">
        <v>33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48"/>
      <c r="Q63" s="48"/>
      <c r="R63" s="49"/>
      <c r="S63" s="111"/>
      <c r="T63" s="111"/>
      <c r="U63" s="111"/>
      <c r="V63" s="115"/>
    </row>
    <row r="64" spans="2:22" ht="19.5" thickBot="1" x14ac:dyDescent="0.45">
      <c r="B64" s="53"/>
      <c r="C64" s="54" t="s">
        <v>35</v>
      </c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6"/>
      <c r="Q64" s="56"/>
      <c r="R64" s="57"/>
      <c r="S64" s="116"/>
      <c r="T64" s="116"/>
      <c r="U64" s="116"/>
      <c r="V64" s="117"/>
    </row>
    <row r="65" spans="1:23" ht="35.25" customHeight="1" thickTop="1" x14ac:dyDescent="0.4">
      <c r="B65" s="94" t="s">
        <v>40</v>
      </c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6"/>
      <c r="S65" s="110">
        <f>SUM(S25,S27:V53,S54,S56,S59,S62,S63)</f>
        <v>219</v>
      </c>
      <c r="T65" s="99"/>
      <c r="U65" s="99"/>
      <c r="V65" s="100"/>
      <c r="W65" s="52" t="s">
        <v>41</v>
      </c>
    </row>
    <row r="67" spans="1:23" x14ac:dyDescent="0.4">
      <c r="A67" s="66" t="s">
        <v>49</v>
      </c>
    </row>
    <row r="68" spans="1:23" x14ac:dyDescent="0.4">
      <c r="B68" s="10" t="s">
        <v>61</v>
      </c>
    </row>
    <row r="69" spans="1:23" ht="31.5" customHeight="1" x14ac:dyDescent="0.4">
      <c r="B69" s="138" t="s">
        <v>0</v>
      </c>
      <c r="C69" s="138"/>
      <c r="D69" s="138"/>
      <c r="E69" s="138"/>
      <c r="F69" s="138"/>
      <c r="G69" s="138"/>
      <c r="H69" s="138"/>
      <c r="I69" s="136" t="s">
        <v>42</v>
      </c>
      <c r="J69" s="137"/>
      <c r="K69" s="142" t="s">
        <v>43</v>
      </c>
      <c r="L69" s="142"/>
      <c r="M69" s="142"/>
      <c r="N69" s="142"/>
      <c r="O69" s="142"/>
      <c r="P69" s="146" t="s">
        <v>44</v>
      </c>
      <c r="Q69" s="142" t="s">
        <v>45</v>
      </c>
      <c r="R69" s="142"/>
      <c r="S69" s="142"/>
      <c r="T69" s="142"/>
      <c r="U69" s="142"/>
      <c r="V69" s="142"/>
    </row>
    <row r="70" spans="1:23" s="58" customFormat="1" ht="31.5" customHeight="1" x14ac:dyDescent="0.15">
      <c r="B70" s="139">
        <f>K70-Q70</f>
        <v>300</v>
      </c>
      <c r="C70" s="140"/>
      <c r="D70" s="140"/>
      <c r="E70" s="140"/>
      <c r="F70" s="140"/>
      <c r="G70" s="140"/>
      <c r="H70" s="141"/>
      <c r="I70" s="136"/>
      <c r="J70" s="137"/>
      <c r="K70" s="143">
        <f>R19</f>
        <v>519</v>
      </c>
      <c r="L70" s="144"/>
      <c r="M70" s="144"/>
      <c r="N70" s="144"/>
      <c r="O70" s="145"/>
      <c r="P70" s="146"/>
      <c r="Q70" s="143">
        <f>S65</f>
        <v>219</v>
      </c>
      <c r="R70" s="144"/>
      <c r="S70" s="144"/>
      <c r="T70" s="144"/>
      <c r="U70" s="144"/>
      <c r="V70" s="145"/>
    </row>
  </sheetData>
  <protectedRanges>
    <protectedRange sqref="J14 J17" name="範囲1"/>
    <protectedRange sqref="G26" name="範囲1_2"/>
    <protectedRange sqref="P27:P52 P62:P63 P25" name="範囲1_3"/>
  </protectedRanges>
  <mergeCells count="99">
    <mergeCell ref="K69:O69"/>
    <mergeCell ref="Q69:V69"/>
    <mergeCell ref="K70:O70"/>
    <mergeCell ref="Q70:V70"/>
    <mergeCell ref="P69:P70"/>
    <mergeCell ref="I69:J70"/>
    <mergeCell ref="B69:H69"/>
    <mergeCell ref="B70:H70"/>
    <mergeCell ref="B24:O24"/>
    <mergeCell ref="P24:R24"/>
    <mergeCell ref="P50:R50"/>
    <mergeCell ref="P51:R51"/>
    <mergeCell ref="P52:R52"/>
    <mergeCell ref="P41:R41"/>
    <mergeCell ref="P42:R42"/>
    <mergeCell ref="P43:R43"/>
    <mergeCell ref="P44:R44"/>
    <mergeCell ref="P45:R45"/>
    <mergeCell ref="P46:R46"/>
    <mergeCell ref="P35:R35"/>
    <mergeCell ref="P36:R36"/>
    <mergeCell ref="S24:V24"/>
    <mergeCell ref="B65:R65"/>
    <mergeCell ref="S65:V65"/>
    <mergeCell ref="P62:R62"/>
    <mergeCell ref="S62:V62"/>
    <mergeCell ref="S63:V64"/>
    <mergeCell ref="C41:D41"/>
    <mergeCell ref="P56:R58"/>
    <mergeCell ref="S56:V58"/>
    <mergeCell ref="S59:V60"/>
    <mergeCell ref="S53:V53"/>
    <mergeCell ref="P53:R53"/>
    <mergeCell ref="S54:V55"/>
    <mergeCell ref="P47:R47"/>
    <mergeCell ref="P48:R48"/>
    <mergeCell ref="P49:R49"/>
    <mergeCell ref="P37:R37"/>
    <mergeCell ref="P38:R38"/>
    <mergeCell ref="P39:R39"/>
    <mergeCell ref="P40:R40"/>
    <mergeCell ref="S51:V51"/>
    <mergeCell ref="S42:V42"/>
    <mergeCell ref="S43:V43"/>
    <mergeCell ref="S44:V44"/>
    <mergeCell ref="S45:V45"/>
    <mergeCell ref="S52:V52"/>
    <mergeCell ref="P27:R27"/>
    <mergeCell ref="P28:R28"/>
    <mergeCell ref="P29:R29"/>
    <mergeCell ref="P30:R30"/>
    <mergeCell ref="P31:R31"/>
    <mergeCell ref="P32:R32"/>
    <mergeCell ref="P33:R33"/>
    <mergeCell ref="P34:R34"/>
    <mergeCell ref="S46:V46"/>
    <mergeCell ref="S47:V47"/>
    <mergeCell ref="S48:V48"/>
    <mergeCell ref="S49:V49"/>
    <mergeCell ref="S50:V50"/>
    <mergeCell ref="S40:V40"/>
    <mergeCell ref="S41:V41"/>
    <mergeCell ref="S35:V35"/>
    <mergeCell ref="S36:V36"/>
    <mergeCell ref="S37:V37"/>
    <mergeCell ref="S38:V38"/>
    <mergeCell ref="S39:V39"/>
    <mergeCell ref="S29:V29"/>
    <mergeCell ref="S30:V30"/>
    <mergeCell ref="S31:V31"/>
    <mergeCell ref="S32:V32"/>
    <mergeCell ref="S33:V33"/>
    <mergeCell ref="S34:V34"/>
    <mergeCell ref="R19:U19"/>
    <mergeCell ref="B5:U5"/>
    <mergeCell ref="S25:V25"/>
    <mergeCell ref="P25:R25"/>
    <mergeCell ref="S27:V27"/>
    <mergeCell ref="S28:V28"/>
    <mergeCell ref="R13:U13"/>
    <mergeCell ref="R14:U14"/>
    <mergeCell ref="R15:U15"/>
    <mergeCell ref="R16:U16"/>
    <mergeCell ref="R17:U17"/>
    <mergeCell ref="R18:U18"/>
    <mergeCell ref="J19:M19"/>
    <mergeCell ref="N13:Q13"/>
    <mergeCell ref="N14:Q14"/>
    <mergeCell ref="N15:Q15"/>
    <mergeCell ref="N16:Q16"/>
    <mergeCell ref="N17:Q17"/>
    <mergeCell ref="N18:Q18"/>
    <mergeCell ref="N19:Q19"/>
    <mergeCell ref="J18:M18"/>
    <mergeCell ref="J13:M13"/>
    <mergeCell ref="J14:M14"/>
    <mergeCell ref="J15:M15"/>
    <mergeCell ref="J16:M16"/>
    <mergeCell ref="J17:M1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showGridLines="0" topLeftCell="A61" zoomScale="96" zoomScaleNormal="96" workbookViewId="0">
      <selection activeCell="C61" sqref="C61"/>
    </sheetView>
  </sheetViews>
  <sheetFormatPr defaultRowHeight="18.75" x14ac:dyDescent="0.4"/>
  <cols>
    <col min="1" max="14" width="3.375" style="10" customWidth="1"/>
    <col min="15" max="15" width="6.5" style="10" customWidth="1"/>
    <col min="16" max="49" width="3.375" style="10" customWidth="1"/>
    <col min="50" max="16384" width="9" style="10"/>
  </cols>
  <sheetData>
    <row r="1" spans="1:28" ht="25.5" x14ac:dyDescent="0.4">
      <c r="A1" s="1" t="s">
        <v>16</v>
      </c>
      <c r="B1" s="2"/>
      <c r="C1" s="2"/>
      <c r="D1" s="2"/>
      <c r="E1" s="2"/>
      <c r="F1" s="2"/>
      <c r="G1" s="2"/>
      <c r="H1" s="2"/>
      <c r="I1" s="4"/>
      <c r="J1" s="2"/>
    </row>
    <row r="2" spans="1:28" ht="16.5" customHeight="1" x14ac:dyDescent="0.4">
      <c r="A2" s="1"/>
      <c r="B2" s="2" t="s">
        <v>57</v>
      </c>
      <c r="C2" s="2"/>
      <c r="D2" s="2"/>
      <c r="E2" s="2"/>
      <c r="F2" s="2"/>
      <c r="G2" s="2"/>
      <c r="H2" s="2"/>
      <c r="I2" s="4"/>
      <c r="J2" s="2"/>
    </row>
    <row r="3" spans="1:28" ht="17.25" customHeight="1" x14ac:dyDescent="0.4">
      <c r="A3" s="1"/>
      <c r="B3" s="2"/>
      <c r="C3" s="2" t="s">
        <v>58</v>
      </c>
      <c r="D3" s="71"/>
      <c r="E3" s="2" t="s">
        <v>59</v>
      </c>
      <c r="F3" s="2"/>
      <c r="G3" s="2"/>
      <c r="H3" s="2"/>
      <c r="I3" s="4"/>
      <c r="J3" s="2"/>
    </row>
    <row r="4" spans="1:28" ht="12" customHeight="1" x14ac:dyDescent="0.4">
      <c r="A4" s="1"/>
      <c r="B4" s="2"/>
      <c r="C4" s="2"/>
      <c r="D4" s="2"/>
      <c r="E4" s="2"/>
      <c r="F4" s="2"/>
      <c r="G4" s="2"/>
      <c r="H4" s="2"/>
      <c r="I4" s="4"/>
      <c r="J4" s="2"/>
    </row>
    <row r="5" spans="1:28" ht="25.5" x14ac:dyDescent="0.4">
      <c r="A5" s="1"/>
      <c r="B5" s="101" t="s">
        <v>25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</row>
    <row r="6" spans="1:28" x14ac:dyDescent="0.4">
      <c r="A6" s="3"/>
      <c r="B6" s="2"/>
      <c r="C6" s="2"/>
      <c r="D6" s="2"/>
      <c r="E6" s="2"/>
      <c r="F6" s="2"/>
      <c r="G6" s="2"/>
      <c r="H6" s="2"/>
      <c r="I6" s="4"/>
      <c r="J6" s="2"/>
    </row>
    <row r="7" spans="1:28" ht="25.5" x14ac:dyDescent="0.5">
      <c r="A7" s="64" t="s">
        <v>47</v>
      </c>
      <c r="B7" s="65"/>
      <c r="C7" s="64"/>
      <c r="D7" s="64"/>
      <c r="E7" s="64"/>
      <c r="F7" s="64"/>
      <c r="G7" s="64"/>
      <c r="H7" s="64"/>
      <c r="I7" s="64"/>
      <c r="J7" s="64"/>
      <c r="K7" s="66"/>
      <c r="L7" s="66"/>
      <c r="M7" s="66"/>
      <c r="N7" s="66"/>
      <c r="O7" s="66"/>
      <c r="P7" s="66"/>
      <c r="Q7" s="66"/>
      <c r="R7" s="66"/>
      <c r="AB7" s="63"/>
    </row>
    <row r="8" spans="1:28" x14ac:dyDescent="0.4">
      <c r="A8" s="2"/>
      <c r="B8" s="2" t="s">
        <v>62</v>
      </c>
      <c r="D8" s="2"/>
      <c r="E8" s="2"/>
      <c r="F8" s="2"/>
      <c r="G8" s="2"/>
      <c r="H8" s="2"/>
      <c r="I8" s="4"/>
      <c r="J8" s="2"/>
      <c r="AB8" s="50"/>
    </row>
    <row r="9" spans="1:28" x14ac:dyDescent="0.4">
      <c r="A9" s="2"/>
      <c r="B9" s="2"/>
      <c r="C9" s="2" t="s">
        <v>60</v>
      </c>
      <c r="D9" s="2"/>
      <c r="E9" s="2"/>
      <c r="F9" s="2"/>
      <c r="G9" s="2"/>
      <c r="H9" s="2"/>
      <c r="I9" s="4"/>
      <c r="J9" s="2"/>
      <c r="AB9" s="50"/>
    </row>
    <row r="10" spans="1:28" x14ac:dyDescent="0.4">
      <c r="A10" s="3"/>
      <c r="B10" s="2" t="s">
        <v>54</v>
      </c>
      <c r="D10" s="2"/>
      <c r="E10" s="2"/>
      <c r="F10" s="2"/>
      <c r="G10" s="2"/>
      <c r="H10" s="2"/>
      <c r="I10" s="4"/>
      <c r="J10" s="2"/>
      <c r="AB10" s="63"/>
    </row>
    <row r="11" spans="1:28" x14ac:dyDescent="0.4">
      <c r="A11" s="3"/>
      <c r="B11" s="2"/>
      <c r="C11" s="2" t="s">
        <v>53</v>
      </c>
      <c r="D11" s="2"/>
      <c r="E11" s="2"/>
      <c r="F11" s="2"/>
      <c r="G11" s="2"/>
      <c r="H11" s="2"/>
      <c r="I11" s="4"/>
      <c r="J11" s="2"/>
      <c r="AB11" s="63"/>
    </row>
    <row r="12" spans="1:28" x14ac:dyDescent="0.4">
      <c r="A12" s="3"/>
      <c r="B12" s="2"/>
      <c r="C12" s="2"/>
      <c r="D12" s="2"/>
      <c r="E12" s="2"/>
      <c r="F12" s="2"/>
      <c r="G12" s="2"/>
      <c r="H12" s="2"/>
      <c r="J12" s="2"/>
      <c r="U12" s="16" t="s">
        <v>20</v>
      </c>
    </row>
    <row r="13" spans="1:28" ht="22.5" customHeight="1" x14ac:dyDescent="0.4">
      <c r="A13" s="2"/>
      <c r="B13" s="17" t="s">
        <v>55</v>
      </c>
      <c r="C13" s="5"/>
      <c r="D13" s="5"/>
      <c r="E13" s="5"/>
      <c r="F13" s="5"/>
      <c r="G13" s="26"/>
      <c r="H13" s="26"/>
      <c r="I13" s="26"/>
      <c r="J13" s="75" t="s">
        <v>19</v>
      </c>
      <c r="K13" s="76"/>
      <c r="L13" s="76"/>
      <c r="M13" s="77"/>
      <c r="N13" s="75" t="s">
        <v>18</v>
      </c>
      <c r="O13" s="76"/>
      <c r="P13" s="76"/>
      <c r="Q13" s="77"/>
      <c r="R13" s="76" t="s">
        <v>17</v>
      </c>
      <c r="S13" s="76"/>
      <c r="T13" s="76"/>
      <c r="U13" s="77"/>
    </row>
    <row r="14" spans="1:28" x14ac:dyDescent="0.4">
      <c r="A14" s="2"/>
      <c r="B14" s="18"/>
      <c r="C14" s="6" t="s">
        <v>15</v>
      </c>
      <c r="D14" s="7"/>
      <c r="E14" s="7"/>
      <c r="F14" s="7"/>
      <c r="G14" s="26"/>
      <c r="H14" s="26"/>
      <c r="I14" s="26"/>
      <c r="J14" s="78"/>
      <c r="K14" s="79"/>
      <c r="L14" s="79"/>
      <c r="M14" s="80"/>
      <c r="N14" s="106">
        <f>IF($J$14&gt;=782,408,IF($J$14&gt;=401,ROUND($J$14*0.3+174,0),IF($J$14&gt;=269,ROUND($J$14*0.2+214,0),IF($J$14&lt;=268,$J$14))))</f>
        <v>0</v>
      </c>
      <c r="O14" s="102"/>
      <c r="P14" s="102"/>
      <c r="Q14" s="103"/>
      <c r="R14" s="102">
        <f>J14-N14</f>
        <v>0</v>
      </c>
      <c r="S14" s="102"/>
      <c r="T14" s="102"/>
      <c r="U14" s="103"/>
    </row>
    <row r="15" spans="1:28" x14ac:dyDescent="0.4">
      <c r="A15" s="2"/>
      <c r="B15" s="19"/>
      <c r="C15" s="6" t="s">
        <v>14</v>
      </c>
      <c r="D15" s="7"/>
      <c r="E15" s="7"/>
      <c r="F15" s="7"/>
      <c r="G15" s="26"/>
      <c r="H15" s="26"/>
      <c r="I15" s="26"/>
      <c r="J15" s="81"/>
      <c r="K15" s="82"/>
      <c r="L15" s="82"/>
      <c r="M15" s="83"/>
      <c r="N15" s="84"/>
      <c r="O15" s="85"/>
      <c r="P15" s="85"/>
      <c r="Q15" s="86"/>
      <c r="R15" s="89">
        <f>IF(J15-N15&lt;=0,0,IF(J15-N15&gt;0,J15-N15))</f>
        <v>0</v>
      </c>
      <c r="S15" s="89"/>
      <c r="T15" s="89"/>
      <c r="U15" s="90"/>
    </row>
    <row r="16" spans="1:28" ht="22.5" customHeight="1" x14ac:dyDescent="0.4">
      <c r="A16" s="2"/>
      <c r="B16" s="17" t="s">
        <v>56</v>
      </c>
      <c r="C16" s="5"/>
      <c r="D16" s="5"/>
      <c r="E16" s="5"/>
      <c r="F16" s="5"/>
      <c r="G16" s="26"/>
      <c r="H16" s="26"/>
      <c r="I16" s="26"/>
      <c r="J16" s="76"/>
      <c r="K16" s="76"/>
      <c r="L16" s="76"/>
      <c r="M16" s="76"/>
      <c r="N16" s="87"/>
      <c r="O16" s="87"/>
      <c r="P16" s="87"/>
      <c r="Q16" s="87"/>
      <c r="R16" s="76"/>
      <c r="S16" s="76"/>
      <c r="T16" s="76"/>
      <c r="U16" s="77"/>
    </row>
    <row r="17" spans="1:22" x14ac:dyDescent="0.4">
      <c r="A17" s="2"/>
      <c r="B17" s="18"/>
      <c r="C17" s="6" t="s">
        <v>15</v>
      </c>
      <c r="D17" s="7"/>
      <c r="E17" s="7"/>
      <c r="F17" s="7"/>
      <c r="G17" s="26"/>
      <c r="H17" s="26"/>
      <c r="I17" s="26"/>
      <c r="J17" s="78"/>
      <c r="K17" s="79"/>
      <c r="L17" s="79"/>
      <c r="M17" s="80"/>
      <c r="N17" s="88">
        <f>IF($J$17&gt;=1501,245,IF($J$17&gt;=1001,ROUND($J$17*0.05+170,0),IF($J$17&gt;=661,ROUND($J$17*0.1+120,0),IF($J$17&gt;=361,ROUND($J$17*0.2+54,0),IF($J$17&gt;=181,ROUND($J$17*0.3+18,0),IF($J$17&gt;=163,ROUND($J$17*0.4,0),IF($J$17&gt;=66,65,IF($J$17&lt;=65,$J$17))))))))</f>
        <v>0</v>
      </c>
      <c r="O17" s="89"/>
      <c r="P17" s="89"/>
      <c r="Q17" s="90"/>
      <c r="R17" s="102">
        <f>J17-N17</f>
        <v>0</v>
      </c>
      <c r="S17" s="102"/>
      <c r="T17" s="102"/>
      <c r="U17" s="103"/>
    </row>
    <row r="18" spans="1:22" ht="19.5" thickBot="1" x14ac:dyDescent="0.45">
      <c r="A18" s="2"/>
      <c r="B18" s="27"/>
      <c r="C18" s="28" t="s">
        <v>14</v>
      </c>
      <c r="D18" s="29"/>
      <c r="E18" s="29"/>
      <c r="F18" s="29"/>
      <c r="G18" s="30"/>
      <c r="H18" s="30"/>
      <c r="I18" s="30"/>
      <c r="J18" s="72"/>
      <c r="K18" s="73"/>
      <c r="L18" s="73"/>
      <c r="M18" s="74"/>
      <c r="N18" s="91"/>
      <c r="O18" s="92"/>
      <c r="P18" s="92"/>
      <c r="Q18" s="93"/>
      <c r="R18" s="104">
        <f>IF(J18-N18&lt;=0,0,IF(J18-N18&gt;0,J18-N18))</f>
        <v>0</v>
      </c>
      <c r="S18" s="104"/>
      <c r="T18" s="104"/>
      <c r="U18" s="105"/>
    </row>
    <row r="19" spans="1:22" s="59" customFormat="1" ht="30" customHeight="1" thickTop="1" x14ac:dyDescent="0.15">
      <c r="B19" s="60" t="s">
        <v>22</v>
      </c>
      <c r="C19" s="68"/>
      <c r="D19" s="68"/>
      <c r="E19" s="68"/>
      <c r="F19" s="68"/>
      <c r="G19" s="68"/>
      <c r="H19" s="68"/>
      <c r="I19" s="68"/>
      <c r="J19" s="94">
        <f>SUM(J14:J15,J17:J18)</f>
        <v>0</v>
      </c>
      <c r="K19" s="95"/>
      <c r="L19" s="95"/>
      <c r="M19" s="96"/>
      <c r="N19" s="94">
        <f>SUM(N14:N15)+SUM(N17:N18)</f>
        <v>0</v>
      </c>
      <c r="O19" s="95"/>
      <c r="P19" s="95"/>
      <c r="Q19" s="96"/>
      <c r="R19" s="99">
        <f>SUM(R14:R15)+SUM(R17:R18)</f>
        <v>0</v>
      </c>
      <c r="S19" s="99"/>
      <c r="T19" s="99"/>
      <c r="U19" s="100"/>
      <c r="V19" s="62" t="s">
        <v>24</v>
      </c>
    </row>
    <row r="20" spans="1:22" ht="25.5" x14ac:dyDescent="0.4">
      <c r="A20" s="2"/>
      <c r="B20" s="1"/>
      <c r="C20" s="2"/>
      <c r="D20" s="2"/>
      <c r="E20" s="2"/>
      <c r="F20" s="2"/>
      <c r="G20" s="21"/>
      <c r="I20" s="15"/>
      <c r="J20" s="2"/>
    </row>
    <row r="21" spans="1:22" x14ac:dyDescent="0.4">
      <c r="A21" s="66" t="s">
        <v>50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22" ht="8.25" customHeight="1" x14ac:dyDescent="0.4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  <row r="23" spans="1:22" x14ac:dyDescent="0.4">
      <c r="A23" s="66"/>
      <c r="B23" s="10" t="s">
        <v>63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</row>
    <row r="24" spans="1:22" x14ac:dyDescent="0.4">
      <c r="B24" s="107" t="s">
        <v>36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9"/>
      <c r="P24" s="107" t="s">
        <v>21</v>
      </c>
      <c r="Q24" s="108"/>
      <c r="R24" s="109"/>
      <c r="S24" s="107" t="s">
        <v>18</v>
      </c>
      <c r="T24" s="108"/>
      <c r="U24" s="108"/>
      <c r="V24" s="109"/>
    </row>
    <row r="25" spans="1:22" s="3" customFormat="1" ht="18.75" customHeight="1" x14ac:dyDescent="0.15">
      <c r="B25" s="14" t="s">
        <v>26</v>
      </c>
      <c r="C25" s="5" t="s">
        <v>37</v>
      </c>
      <c r="D25" s="5"/>
      <c r="E25" s="5"/>
      <c r="F25" s="13"/>
      <c r="G25" s="31"/>
      <c r="H25" s="31"/>
      <c r="I25" s="5"/>
      <c r="J25" s="32"/>
      <c r="K25" s="32"/>
      <c r="L25" s="31"/>
      <c r="M25" s="31"/>
      <c r="N25" s="31"/>
      <c r="O25" s="31"/>
      <c r="P25" s="78"/>
      <c r="Q25" s="79"/>
      <c r="R25" s="80"/>
      <c r="S25" s="97">
        <f>P25*99</f>
        <v>0</v>
      </c>
      <c r="T25" s="97"/>
      <c r="U25" s="97"/>
      <c r="V25" s="98"/>
    </row>
    <row r="26" spans="1:22" s="3" customFormat="1" ht="21.75" customHeight="1" x14ac:dyDescent="0.15">
      <c r="B26" s="22" t="s">
        <v>38</v>
      </c>
      <c r="C26" s="5" t="s">
        <v>39</v>
      </c>
      <c r="D26" s="5"/>
      <c r="E26" s="5"/>
      <c r="F26" s="5"/>
      <c r="G26" s="51"/>
      <c r="H26" s="5"/>
      <c r="I26" s="5"/>
      <c r="J26" s="32"/>
      <c r="K26" s="32"/>
      <c r="L26" s="31"/>
      <c r="M26" s="31"/>
      <c r="N26" s="31"/>
      <c r="O26" s="31"/>
      <c r="P26" s="40"/>
      <c r="Q26" s="40"/>
      <c r="R26" s="40"/>
      <c r="S26" s="40"/>
      <c r="T26" s="40"/>
      <c r="U26" s="40"/>
      <c r="V26" s="41"/>
    </row>
    <row r="27" spans="1:22" x14ac:dyDescent="0.4">
      <c r="B27" s="38"/>
      <c r="C27" s="14" t="s">
        <v>13</v>
      </c>
      <c r="D27" s="26"/>
      <c r="E27" s="26"/>
      <c r="F27" s="26"/>
      <c r="G27" s="26"/>
      <c r="H27" s="26"/>
      <c r="I27" s="5"/>
      <c r="J27" s="26"/>
      <c r="K27" s="5"/>
      <c r="L27" s="26"/>
      <c r="M27" s="26"/>
      <c r="N27" s="26"/>
      <c r="O27" s="26"/>
      <c r="P27" s="78"/>
      <c r="Q27" s="79"/>
      <c r="R27" s="80"/>
      <c r="S27" s="97">
        <f>P27*31</f>
        <v>0</v>
      </c>
      <c r="T27" s="97"/>
      <c r="U27" s="97"/>
      <c r="V27" s="98"/>
    </row>
    <row r="28" spans="1:22" x14ac:dyDescent="0.4">
      <c r="B28" s="38"/>
      <c r="C28" s="14" t="s">
        <v>12</v>
      </c>
      <c r="D28" s="26"/>
      <c r="E28" s="26"/>
      <c r="F28" s="26"/>
      <c r="G28" s="26"/>
      <c r="H28" s="26"/>
      <c r="I28" s="5"/>
      <c r="J28" s="26"/>
      <c r="K28" s="5"/>
      <c r="L28" s="26"/>
      <c r="M28" s="26"/>
      <c r="N28" s="26"/>
      <c r="O28" s="26"/>
      <c r="P28" s="78"/>
      <c r="Q28" s="79"/>
      <c r="R28" s="80"/>
      <c r="S28" s="97">
        <f>P28*46</f>
        <v>0</v>
      </c>
      <c r="T28" s="97"/>
      <c r="U28" s="97"/>
      <c r="V28" s="98"/>
    </row>
    <row r="29" spans="1:22" x14ac:dyDescent="0.4">
      <c r="B29" s="38"/>
      <c r="C29" s="22" t="s">
        <v>11</v>
      </c>
      <c r="D29" s="34"/>
      <c r="E29" s="34"/>
      <c r="F29" s="34"/>
      <c r="G29" s="34"/>
      <c r="H29" s="34"/>
      <c r="I29" s="22" t="s">
        <v>4</v>
      </c>
      <c r="J29" s="34"/>
      <c r="K29" s="5" t="s">
        <v>2</v>
      </c>
      <c r="L29" s="26"/>
      <c r="M29" s="26"/>
      <c r="N29" s="26"/>
      <c r="O29" s="26"/>
      <c r="P29" s="78"/>
      <c r="Q29" s="79"/>
      <c r="R29" s="80"/>
      <c r="S29" s="97">
        <f>P29*39</f>
        <v>0</v>
      </c>
      <c r="T29" s="97"/>
      <c r="U29" s="97"/>
      <c r="V29" s="98"/>
    </row>
    <row r="30" spans="1:22" x14ac:dyDescent="0.4">
      <c r="B30" s="38"/>
      <c r="C30" s="24"/>
      <c r="D30" s="21"/>
      <c r="E30" s="21"/>
      <c r="F30" s="21"/>
      <c r="G30" s="21"/>
      <c r="H30" s="21"/>
      <c r="I30" s="25"/>
      <c r="J30" s="9"/>
      <c r="K30" s="5" t="s">
        <v>1</v>
      </c>
      <c r="L30" s="26"/>
      <c r="M30" s="26"/>
      <c r="N30" s="26"/>
      <c r="O30" s="26"/>
      <c r="P30" s="78"/>
      <c r="Q30" s="79"/>
      <c r="R30" s="80"/>
      <c r="S30" s="97">
        <f>P30*69</f>
        <v>0</v>
      </c>
      <c r="T30" s="97"/>
      <c r="U30" s="97"/>
      <c r="V30" s="98"/>
    </row>
    <row r="31" spans="1:22" x14ac:dyDescent="0.4">
      <c r="B31" s="38"/>
      <c r="C31" s="24"/>
      <c r="D31" s="21"/>
      <c r="E31" s="21"/>
      <c r="F31" s="21"/>
      <c r="G31" s="21"/>
      <c r="H31" s="21"/>
      <c r="I31" s="24" t="s">
        <v>3</v>
      </c>
      <c r="J31" s="21"/>
      <c r="K31" s="5" t="s">
        <v>2</v>
      </c>
      <c r="L31" s="26"/>
      <c r="M31" s="26"/>
      <c r="N31" s="26"/>
      <c r="O31" s="26"/>
      <c r="P31" s="78"/>
      <c r="Q31" s="79"/>
      <c r="R31" s="80"/>
      <c r="S31" s="97">
        <f>P31*88</f>
        <v>0</v>
      </c>
      <c r="T31" s="97"/>
      <c r="U31" s="97"/>
      <c r="V31" s="98"/>
    </row>
    <row r="32" spans="1:22" x14ac:dyDescent="0.4">
      <c r="B32" s="38"/>
      <c r="C32" s="24"/>
      <c r="D32" s="21"/>
      <c r="E32" s="21"/>
      <c r="F32" s="21"/>
      <c r="G32" s="21"/>
      <c r="H32" s="21"/>
      <c r="I32" s="24"/>
      <c r="J32" s="21"/>
      <c r="K32" s="5" t="s">
        <v>1</v>
      </c>
      <c r="L32" s="26"/>
      <c r="M32" s="26"/>
      <c r="N32" s="26"/>
      <c r="O32" s="26"/>
      <c r="P32" s="78"/>
      <c r="Q32" s="79"/>
      <c r="R32" s="80"/>
      <c r="S32" s="97">
        <f>P32*118</f>
        <v>0</v>
      </c>
      <c r="T32" s="97"/>
      <c r="U32" s="97"/>
      <c r="V32" s="98"/>
    </row>
    <row r="33" spans="2:22" x14ac:dyDescent="0.4">
      <c r="B33" s="38"/>
      <c r="C33" s="22" t="s">
        <v>9</v>
      </c>
      <c r="D33" s="34"/>
      <c r="E33" s="34"/>
      <c r="F33" s="34"/>
      <c r="G33" s="34"/>
      <c r="H33" s="20"/>
      <c r="I33" s="33" t="s">
        <v>4</v>
      </c>
      <c r="J33" s="34"/>
      <c r="K33" s="5" t="s">
        <v>2</v>
      </c>
      <c r="L33" s="26"/>
      <c r="M33" s="26"/>
      <c r="N33" s="26"/>
      <c r="O33" s="26"/>
      <c r="P33" s="78"/>
      <c r="Q33" s="79"/>
      <c r="R33" s="80"/>
      <c r="S33" s="97">
        <f>P33*39</f>
        <v>0</v>
      </c>
      <c r="T33" s="97"/>
      <c r="U33" s="97"/>
      <c r="V33" s="98"/>
    </row>
    <row r="34" spans="2:22" x14ac:dyDescent="0.4">
      <c r="B34" s="38"/>
      <c r="C34" s="24" t="s">
        <v>10</v>
      </c>
      <c r="D34" s="21"/>
      <c r="E34" s="21"/>
      <c r="F34" s="21"/>
      <c r="G34" s="21"/>
      <c r="H34" s="35"/>
      <c r="I34" s="11"/>
      <c r="J34" s="21"/>
      <c r="K34" s="5" t="s">
        <v>1</v>
      </c>
      <c r="L34" s="26"/>
      <c r="M34" s="26"/>
      <c r="N34" s="26"/>
      <c r="O34" s="26"/>
      <c r="P34" s="78"/>
      <c r="Q34" s="79"/>
      <c r="R34" s="80"/>
      <c r="S34" s="97">
        <f>P34*69</f>
        <v>0</v>
      </c>
      <c r="T34" s="97"/>
      <c r="U34" s="97"/>
      <c r="V34" s="98"/>
    </row>
    <row r="35" spans="2:22" x14ac:dyDescent="0.4">
      <c r="B35" s="38"/>
      <c r="C35" s="24"/>
      <c r="D35" s="21"/>
      <c r="E35" s="21"/>
      <c r="F35" s="21"/>
      <c r="G35" s="21"/>
      <c r="H35" s="35"/>
      <c r="I35" s="11" t="s">
        <v>3</v>
      </c>
      <c r="J35" s="21"/>
      <c r="K35" s="5" t="s">
        <v>2</v>
      </c>
      <c r="L35" s="26"/>
      <c r="M35" s="26"/>
      <c r="N35" s="26"/>
      <c r="O35" s="26"/>
      <c r="P35" s="78"/>
      <c r="Q35" s="79"/>
      <c r="R35" s="80"/>
      <c r="S35" s="97">
        <f>P35*88</f>
        <v>0</v>
      </c>
      <c r="T35" s="97"/>
      <c r="U35" s="97"/>
      <c r="V35" s="98"/>
    </row>
    <row r="36" spans="2:22" x14ac:dyDescent="0.4">
      <c r="B36" s="38"/>
      <c r="C36" s="25"/>
      <c r="D36" s="9"/>
      <c r="E36" s="9"/>
      <c r="F36" s="9"/>
      <c r="G36" s="9"/>
      <c r="H36" s="36"/>
      <c r="I36" s="12"/>
      <c r="J36" s="9"/>
      <c r="K36" s="5" t="s">
        <v>1</v>
      </c>
      <c r="L36" s="26"/>
      <c r="M36" s="26"/>
      <c r="N36" s="26"/>
      <c r="O36" s="26"/>
      <c r="P36" s="78"/>
      <c r="Q36" s="79"/>
      <c r="R36" s="80"/>
      <c r="S36" s="97">
        <f>P36*118</f>
        <v>0</v>
      </c>
      <c r="T36" s="97"/>
      <c r="U36" s="97"/>
      <c r="V36" s="98"/>
    </row>
    <row r="37" spans="2:22" x14ac:dyDescent="0.4">
      <c r="B37" s="38"/>
      <c r="C37" s="22" t="s">
        <v>9</v>
      </c>
      <c r="D37" s="34"/>
      <c r="E37" s="34"/>
      <c r="F37" s="34"/>
      <c r="G37" s="34"/>
      <c r="H37" s="20"/>
      <c r="I37" s="33" t="s">
        <v>4</v>
      </c>
      <c r="J37" s="34"/>
      <c r="K37" s="5" t="s">
        <v>2</v>
      </c>
      <c r="L37" s="26"/>
      <c r="M37" s="26"/>
      <c r="N37" s="26"/>
      <c r="O37" s="26"/>
      <c r="P37" s="78"/>
      <c r="Q37" s="79"/>
      <c r="R37" s="80"/>
      <c r="S37" s="97">
        <f>P37*43</f>
        <v>0</v>
      </c>
      <c r="T37" s="97"/>
      <c r="U37" s="97"/>
      <c r="V37" s="98"/>
    </row>
    <row r="38" spans="2:22" x14ac:dyDescent="0.4">
      <c r="B38" s="38"/>
      <c r="C38" s="24" t="s">
        <v>8</v>
      </c>
      <c r="D38" s="21"/>
      <c r="E38" s="21"/>
      <c r="F38" s="21"/>
      <c r="G38" s="21"/>
      <c r="H38" s="35"/>
      <c r="I38" s="11"/>
      <c r="J38" s="21"/>
      <c r="K38" s="5" t="s">
        <v>1</v>
      </c>
      <c r="L38" s="26"/>
      <c r="M38" s="26"/>
      <c r="N38" s="26"/>
      <c r="O38" s="26"/>
      <c r="P38" s="78"/>
      <c r="Q38" s="79"/>
      <c r="R38" s="80"/>
      <c r="S38" s="97">
        <f>P38*72</f>
        <v>0</v>
      </c>
      <c r="T38" s="97"/>
      <c r="U38" s="97"/>
      <c r="V38" s="98"/>
    </row>
    <row r="39" spans="2:22" x14ac:dyDescent="0.4">
      <c r="B39" s="38"/>
      <c r="C39" s="24"/>
      <c r="D39" s="21"/>
      <c r="E39" s="21"/>
      <c r="F39" s="21"/>
      <c r="G39" s="21"/>
      <c r="H39" s="35"/>
      <c r="I39" s="11" t="s">
        <v>3</v>
      </c>
      <c r="J39" s="21"/>
      <c r="K39" s="5" t="s">
        <v>2</v>
      </c>
      <c r="L39" s="26"/>
      <c r="M39" s="26"/>
      <c r="N39" s="26"/>
      <c r="O39" s="26"/>
      <c r="P39" s="78"/>
      <c r="Q39" s="79"/>
      <c r="R39" s="80"/>
      <c r="S39" s="97">
        <f>P39*87</f>
        <v>0</v>
      </c>
      <c r="T39" s="97"/>
      <c r="U39" s="97"/>
      <c r="V39" s="98"/>
    </row>
    <row r="40" spans="2:22" x14ac:dyDescent="0.4">
      <c r="B40" s="38"/>
      <c r="C40" s="25"/>
      <c r="D40" s="9"/>
      <c r="E40" s="9"/>
      <c r="F40" s="9"/>
      <c r="G40" s="9"/>
      <c r="H40" s="36"/>
      <c r="I40" s="12"/>
      <c r="J40" s="9"/>
      <c r="K40" s="5" t="s">
        <v>1</v>
      </c>
      <c r="L40" s="26"/>
      <c r="M40" s="26"/>
      <c r="N40" s="26"/>
      <c r="O40" s="26"/>
      <c r="P40" s="78"/>
      <c r="Q40" s="79"/>
      <c r="R40" s="80"/>
      <c r="S40" s="97">
        <f>P40*116</f>
        <v>0</v>
      </c>
      <c r="T40" s="97"/>
      <c r="U40" s="97"/>
      <c r="V40" s="98"/>
    </row>
    <row r="41" spans="2:22" ht="27.75" customHeight="1" x14ac:dyDescent="0.4">
      <c r="B41" s="38"/>
      <c r="C41" s="118" t="s">
        <v>7</v>
      </c>
      <c r="D41" s="119"/>
      <c r="E41" s="34"/>
      <c r="F41" s="34"/>
      <c r="G41" s="34"/>
      <c r="H41" s="20"/>
      <c r="I41" s="33" t="s">
        <v>4</v>
      </c>
      <c r="J41" s="34"/>
      <c r="K41" s="5" t="s">
        <v>2</v>
      </c>
      <c r="L41" s="26"/>
      <c r="M41" s="26"/>
      <c r="N41" s="26"/>
      <c r="O41" s="26"/>
      <c r="P41" s="78"/>
      <c r="Q41" s="79"/>
      <c r="R41" s="80"/>
      <c r="S41" s="97">
        <f>P41*74</f>
        <v>0</v>
      </c>
      <c r="T41" s="97"/>
      <c r="U41" s="97"/>
      <c r="V41" s="98"/>
    </row>
    <row r="42" spans="2:22" x14ac:dyDescent="0.4">
      <c r="B42" s="38"/>
      <c r="C42" s="24"/>
      <c r="D42" s="21"/>
      <c r="E42" s="21"/>
      <c r="F42" s="21"/>
      <c r="G42" s="21"/>
      <c r="H42" s="35"/>
      <c r="I42" s="11"/>
      <c r="J42" s="21"/>
      <c r="K42" s="5" t="s">
        <v>1</v>
      </c>
      <c r="L42" s="26"/>
      <c r="M42" s="26"/>
      <c r="N42" s="26"/>
      <c r="O42" s="26"/>
      <c r="P42" s="78"/>
      <c r="Q42" s="79"/>
      <c r="R42" s="80"/>
      <c r="S42" s="97">
        <f>P42*121</f>
        <v>0</v>
      </c>
      <c r="T42" s="97"/>
      <c r="U42" s="97"/>
      <c r="V42" s="98"/>
    </row>
    <row r="43" spans="2:22" x14ac:dyDescent="0.4">
      <c r="B43" s="38"/>
      <c r="C43" s="24"/>
      <c r="D43" s="21"/>
      <c r="E43" s="21"/>
      <c r="F43" s="21"/>
      <c r="G43" s="21"/>
      <c r="H43" s="35"/>
      <c r="I43" s="11" t="s">
        <v>3</v>
      </c>
      <c r="J43" s="21"/>
      <c r="K43" s="5" t="s">
        <v>2</v>
      </c>
      <c r="L43" s="26"/>
      <c r="M43" s="26"/>
      <c r="N43" s="26"/>
      <c r="O43" s="26"/>
      <c r="P43" s="78"/>
      <c r="Q43" s="79"/>
      <c r="R43" s="80"/>
      <c r="S43" s="97">
        <f>P43*133</f>
        <v>0</v>
      </c>
      <c r="T43" s="97"/>
      <c r="U43" s="97"/>
      <c r="V43" s="98"/>
    </row>
    <row r="44" spans="2:22" x14ac:dyDescent="0.4">
      <c r="B44" s="38"/>
      <c r="C44" s="25"/>
      <c r="D44" s="9"/>
      <c r="E44" s="9"/>
      <c r="F44" s="9"/>
      <c r="G44" s="9"/>
      <c r="H44" s="36"/>
      <c r="I44" s="12"/>
      <c r="J44" s="9"/>
      <c r="K44" s="5" t="s">
        <v>1</v>
      </c>
      <c r="L44" s="26"/>
      <c r="M44" s="26"/>
      <c r="N44" s="26"/>
      <c r="O44" s="26"/>
      <c r="P44" s="78"/>
      <c r="Q44" s="79"/>
      <c r="R44" s="80"/>
      <c r="S44" s="97">
        <f>P44*180</f>
        <v>0</v>
      </c>
      <c r="T44" s="97"/>
      <c r="U44" s="97"/>
      <c r="V44" s="98"/>
    </row>
    <row r="45" spans="2:22" x14ac:dyDescent="0.4">
      <c r="B45" s="38"/>
      <c r="C45" s="22" t="s">
        <v>6</v>
      </c>
      <c r="D45" s="34"/>
      <c r="E45" s="34"/>
      <c r="F45" s="34"/>
      <c r="G45" s="34"/>
      <c r="H45" s="20"/>
      <c r="I45" s="33" t="s">
        <v>4</v>
      </c>
      <c r="J45" s="34"/>
      <c r="K45" s="5" t="s">
        <v>2</v>
      </c>
      <c r="L45" s="26"/>
      <c r="M45" s="26"/>
      <c r="N45" s="26"/>
      <c r="O45" s="26"/>
      <c r="P45" s="78"/>
      <c r="Q45" s="79"/>
      <c r="R45" s="80"/>
      <c r="S45" s="97">
        <f>P45*39</f>
        <v>0</v>
      </c>
      <c r="T45" s="97"/>
      <c r="U45" s="97"/>
      <c r="V45" s="98"/>
    </row>
    <row r="46" spans="2:22" x14ac:dyDescent="0.4">
      <c r="B46" s="38"/>
      <c r="C46" s="24"/>
      <c r="D46" s="21"/>
      <c r="E46" s="21"/>
      <c r="F46" s="21"/>
      <c r="G46" s="21"/>
      <c r="H46" s="35"/>
      <c r="I46" s="11"/>
      <c r="J46" s="21"/>
      <c r="K46" s="5" t="s">
        <v>1</v>
      </c>
      <c r="L46" s="26"/>
      <c r="M46" s="26"/>
      <c r="N46" s="26"/>
      <c r="O46" s="26"/>
      <c r="P46" s="78"/>
      <c r="Q46" s="79"/>
      <c r="R46" s="80"/>
      <c r="S46" s="97">
        <f>P46*69</f>
        <v>0</v>
      </c>
      <c r="T46" s="97"/>
      <c r="U46" s="97"/>
      <c r="V46" s="98"/>
    </row>
    <row r="47" spans="2:22" x14ac:dyDescent="0.4">
      <c r="B47" s="38"/>
      <c r="C47" s="24"/>
      <c r="D47" s="21"/>
      <c r="E47" s="21"/>
      <c r="F47" s="21"/>
      <c r="G47" s="21"/>
      <c r="H47" s="35"/>
      <c r="I47" s="11" t="s">
        <v>3</v>
      </c>
      <c r="J47" s="21"/>
      <c r="K47" s="5" t="s">
        <v>2</v>
      </c>
      <c r="L47" s="26"/>
      <c r="M47" s="26"/>
      <c r="N47" s="26"/>
      <c r="O47" s="26"/>
      <c r="P47" s="78"/>
      <c r="Q47" s="79"/>
      <c r="R47" s="80"/>
      <c r="S47" s="97">
        <f>P47*88</f>
        <v>0</v>
      </c>
      <c r="T47" s="97"/>
      <c r="U47" s="97"/>
      <c r="V47" s="98"/>
    </row>
    <row r="48" spans="2:22" x14ac:dyDescent="0.4">
      <c r="B48" s="38"/>
      <c r="C48" s="25"/>
      <c r="D48" s="9"/>
      <c r="E48" s="9"/>
      <c r="F48" s="9"/>
      <c r="G48" s="9"/>
      <c r="H48" s="36"/>
      <c r="I48" s="12"/>
      <c r="J48" s="9"/>
      <c r="K48" s="5" t="s">
        <v>1</v>
      </c>
      <c r="L48" s="26"/>
      <c r="M48" s="26"/>
      <c r="N48" s="26"/>
      <c r="O48" s="26"/>
      <c r="P48" s="78"/>
      <c r="Q48" s="79"/>
      <c r="R48" s="80"/>
      <c r="S48" s="97">
        <f>P48*118</f>
        <v>0</v>
      </c>
      <c r="T48" s="97"/>
      <c r="U48" s="97"/>
      <c r="V48" s="98"/>
    </row>
    <row r="49" spans="2:22" x14ac:dyDescent="0.4">
      <c r="B49" s="38"/>
      <c r="C49" s="24" t="s">
        <v>5</v>
      </c>
      <c r="D49" s="21"/>
      <c r="E49" s="21"/>
      <c r="F49" s="21"/>
      <c r="G49" s="21"/>
      <c r="H49" s="35"/>
      <c r="I49" s="11" t="s">
        <v>4</v>
      </c>
      <c r="J49" s="21"/>
      <c r="K49" s="5" t="s">
        <v>2</v>
      </c>
      <c r="L49" s="26"/>
      <c r="M49" s="26"/>
      <c r="N49" s="26"/>
      <c r="O49" s="26"/>
      <c r="P49" s="78"/>
      <c r="Q49" s="79"/>
      <c r="R49" s="80"/>
      <c r="S49" s="97">
        <f>P49*36</f>
        <v>0</v>
      </c>
      <c r="T49" s="97"/>
      <c r="U49" s="97"/>
      <c r="V49" s="98"/>
    </row>
    <row r="50" spans="2:22" x14ac:dyDescent="0.4">
      <c r="B50" s="38"/>
      <c r="C50" s="24"/>
      <c r="D50" s="21"/>
      <c r="E50" s="21"/>
      <c r="F50" s="21"/>
      <c r="G50" s="21"/>
      <c r="H50" s="35"/>
      <c r="I50" s="11"/>
      <c r="J50" s="21"/>
      <c r="K50" s="5" t="s">
        <v>1</v>
      </c>
      <c r="L50" s="26"/>
      <c r="M50" s="26"/>
      <c r="N50" s="26"/>
      <c r="O50" s="26"/>
      <c r="P50" s="78"/>
      <c r="Q50" s="79"/>
      <c r="R50" s="80"/>
      <c r="S50" s="97">
        <f>P50*81</f>
        <v>0</v>
      </c>
      <c r="T50" s="97"/>
      <c r="U50" s="97"/>
      <c r="V50" s="98"/>
    </row>
    <row r="51" spans="2:22" x14ac:dyDescent="0.4">
      <c r="B51" s="38"/>
      <c r="C51" s="24"/>
      <c r="D51" s="21"/>
      <c r="E51" s="21"/>
      <c r="F51" s="21"/>
      <c r="G51" s="21"/>
      <c r="H51" s="35"/>
      <c r="I51" s="11" t="s">
        <v>3</v>
      </c>
      <c r="J51" s="21"/>
      <c r="K51" s="5" t="s">
        <v>2</v>
      </c>
      <c r="L51" s="26"/>
      <c r="M51" s="26"/>
      <c r="N51" s="26"/>
      <c r="O51" s="26"/>
      <c r="P51" s="78"/>
      <c r="Q51" s="79"/>
      <c r="R51" s="80"/>
      <c r="S51" s="97">
        <f>P51*102</f>
        <v>0</v>
      </c>
      <c r="T51" s="97"/>
      <c r="U51" s="97"/>
      <c r="V51" s="98"/>
    </row>
    <row r="52" spans="2:22" x14ac:dyDescent="0.4">
      <c r="B52" s="38"/>
      <c r="C52" s="24"/>
      <c r="D52" s="21"/>
      <c r="E52" s="21"/>
      <c r="F52" s="21"/>
      <c r="G52" s="21"/>
      <c r="H52" s="35"/>
      <c r="I52" s="11"/>
      <c r="J52" s="21"/>
      <c r="K52" s="33" t="s">
        <v>1</v>
      </c>
      <c r="L52" s="34"/>
      <c r="M52" s="34"/>
      <c r="N52" s="34"/>
      <c r="O52" s="26"/>
      <c r="P52" s="120"/>
      <c r="Q52" s="111"/>
      <c r="R52" s="115"/>
      <c r="S52" s="97">
        <f>P52*147</f>
        <v>0</v>
      </c>
      <c r="T52" s="97"/>
      <c r="U52" s="97"/>
      <c r="V52" s="98"/>
    </row>
    <row r="53" spans="2:22" s="2" customFormat="1" ht="18.75" customHeight="1" x14ac:dyDescent="0.15">
      <c r="B53" s="14" t="s">
        <v>46</v>
      </c>
      <c r="C53" s="5" t="s">
        <v>51</v>
      </c>
      <c r="D53" s="5"/>
      <c r="E53" s="5"/>
      <c r="F53" s="13"/>
      <c r="G53" s="32"/>
      <c r="H53" s="32"/>
      <c r="I53" s="5"/>
      <c r="J53" s="32"/>
      <c r="K53" s="32"/>
      <c r="L53" s="32"/>
      <c r="M53" s="32"/>
      <c r="N53" s="32"/>
      <c r="O53" s="32"/>
      <c r="P53" s="78"/>
      <c r="Q53" s="79"/>
      <c r="R53" s="80"/>
      <c r="S53" s="97">
        <f>P53*99</f>
        <v>0</v>
      </c>
      <c r="T53" s="97"/>
      <c r="U53" s="97"/>
      <c r="V53" s="98"/>
    </row>
    <row r="54" spans="2:22" s="2" customFormat="1" x14ac:dyDescent="0.15">
      <c r="B54" s="22" t="s">
        <v>23</v>
      </c>
      <c r="C54" s="33"/>
      <c r="D54" s="33"/>
      <c r="E54" s="33"/>
      <c r="F54" s="33"/>
      <c r="G54" s="37"/>
      <c r="H54" s="37"/>
      <c r="I54" s="37"/>
      <c r="J54" s="37"/>
      <c r="K54" s="37"/>
      <c r="L54" s="37"/>
      <c r="M54" s="37"/>
      <c r="N54" s="37"/>
      <c r="O54" s="37"/>
      <c r="P54" s="69"/>
      <c r="Q54" s="69"/>
      <c r="R54" s="70"/>
      <c r="S54" s="111"/>
      <c r="T54" s="111"/>
      <c r="U54" s="111"/>
      <c r="V54" s="115"/>
    </row>
    <row r="55" spans="2:22" x14ac:dyDescent="0.4">
      <c r="B55" s="8"/>
      <c r="C55" s="12" t="s">
        <v>64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36"/>
      <c r="S55" s="125"/>
      <c r="T55" s="125"/>
      <c r="U55" s="125"/>
      <c r="V55" s="126"/>
    </row>
    <row r="56" spans="2:22" s="2" customFormat="1" x14ac:dyDescent="0.15">
      <c r="B56" s="22" t="s">
        <v>27</v>
      </c>
      <c r="C56" s="33" t="s">
        <v>52</v>
      </c>
      <c r="D56" s="33"/>
      <c r="E56" s="33"/>
      <c r="F56" s="23"/>
      <c r="G56" s="37"/>
      <c r="H56" s="37"/>
      <c r="I56" s="33"/>
      <c r="J56" s="37"/>
      <c r="K56" s="37"/>
      <c r="L56" s="37"/>
      <c r="M56" s="37"/>
      <c r="N56" s="37"/>
      <c r="O56" s="39"/>
      <c r="P56" s="120"/>
      <c r="Q56" s="111"/>
      <c r="R56" s="115"/>
      <c r="S56" s="127">
        <f>IF(P56&lt;71,P56,IF(P56&gt;=71,71))</f>
        <v>0</v>
      </c>
      <c r="T56" s="128"/>
      <c r="U56" s="128"/>
      <c r="V56" s="129"/>
    </row>
    <row r="57" spans="2:22" x14ac:dyDescent="0.4">
      <c r="B57" s="38"/>
      <c r="C57" s="67" t="s">
        <v>34</v>
      </c>
      <c r="D57" s="44"/>
      <c r="E57" s="44"/>
      <c r="F57" s="44"/>
      <c r="G57" s="44"/>
      <c r="H57" s="21"/>
      <c r="I57" s="21"/>
      <c r="J57" s="21"/>
      <c r="K57" s="21"/>
      <c r="L57" s="21"/>
      <c r="M57" s="21"/>
      <c r="N57" s="21"/>
      <c r="O57" s="35"/>
      <c r="P57" s="121"/>
      <c r="Q57" s="122"/>
      <c r="R57" s="123"/>
      <c r="S57" s="130"/>
      <c r="T57" s="131"/>
      <c r="U57" s="131"/>
      <c r="V57" s="132"/>
    </row>
    <row r="58" spans="2:22" ht="6" customHeight="1" x14ac:dyDescent="0.4">
      <c r="B58" s="8"/>
      <c r="C58" s="45"/>
      <c r="D58" s="45"/>
      <c r="E58" s="45"/>
      <c r="F58" s="45"/>
      <c r="G58" s="45"/>
      <c r="H58" s="9"/>
      <c r="I58" s="9"/>
      <c r="J58" s="9"/>
      <c r="K58" s="9"/>
      <c r="L58" s="9"/>
      <c r="M58" s="9"/>
      <c r="N58" s="9"/>
      <c r="O58" s="36"/>
      <c r="P58" s="124"/>
      <c r="Q58" s="125"/>
      <c r="R58" s="126"/>
      <c r="S58" s="133"/>
      <c r="T58" s="134"/>
      <c r="U58" s="134"/>
      <c r="V58" s="135"/>
    </row>
    <row r="59" spans="2:22" x14ac:dyDescent="0.4">
      <c r="B59" s="38" t="s">
        <v>28</v>
      </c>
      <c r="C59" s="21" t="s">
        <v>29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P59" s="34"/>
      <c r="Q59" s="34"/>
      <c r="R59" s="20"/>
      <c r="S59" s="111"/>
      <c r="T59" s="111"/>
      <c r="U59" s="111"/>
      <c r="V59" s="115"/>
    </row>
    <row r="60" spans="2:22" x14ac:dyDescent="0.4">
      <c r="B60" s="38"/>
      <c r="C60" s="21" t="s">
        <v>65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P60" s="21"/>
      <c r="Q60" s="21"/>
      <c r="R60" s="35"/>
      <c r="S60" s="122"/>
      <c r="T60" s="122"/>
      <c r="U60" s="122"/>
      <c r="V60" s="123"/>
    </row>
    <row r="61" spans="2:22" x14ac:dyDescent="0.4">
      <c r="B61" s="46" t="s">
        <v>30</v>
      </c>
      <c r="C61" s="33" t="s">
        <v>31</v>
      </c>
      <c r="D61" s="47"/>
      <c r="E61" s="47"/>
      <c r="F61" s="47"/>
      <c r="G61" s="47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20"/>
    </row>
    <row r="62" spans="2:22" x14ac:dyDescent="0.4">
      <c r="B62" s="38"/>
      <c r="C62" s="46" t="s">
        <v>32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20"/>
      <c r="P62" s="111"/>
      <c r="Q62" s="111"/>
      <c r="R62" s="111"/>
      <c r="S62" s="112">
        <f>P62*180</f>
        <v>0</v>
      </c>
      <c r="T62" s="113"/>
      <c r="U62" s="113"/>
      <c r="V62" s="114"/>
    </row>
    <row r="63" spans="2:22" x14ac:dyDescent="0.4">
      <c r="B63" s="38"/>
      <c r="C63" s="46" t="s">
        <v>33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48"/>
      <c r="Q63" s="48"/>
      <c r="R63" s="49"/>
      <c r="S63" s="111"/>
      <c r="T63" s="111"/>
      <c r="U63" s="111"/>
      <c r="V63" s="115"/>
    </row>
    <row r="64" spans="2:22" ht="19.5" thickBot="1" x14ac:dyDescent="0.45">
      <c r="B64" s="53"/>
      <c r="C64" s="54" t="s">
        <v>35</v>
      </c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6"/>
      <c r="Q64" s="56"/>
      <c r="R64" s="57"/>
      <c r="S64" s="116"/>
      <c r="T64" s="116"/>
      <c r="U64" s="116"/>
      <c r="V64" s="117"/>
    </row>
    <row r="65" spans="1:23" ht="35.25" customHeight="1" thickTop="1" x14ac:dyDescent="0.4">
      <c r="B65" s="94" t="s">
        <v>40</v>
      </c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6"/>
      <c r="S65" s="110">
        <f>SUM(S25,S27:V53,S54,S56,S59,S62,S63)</f>
        <v>0</v>
      </c>
      <c r="T65" s="99"/>
      <c r="U65" s="99"/>
      <c r="V65" s="100"/>
      <c r="W65" s="52" t="s">
        <v>41</v>
      </c>
    </row>
    <row r="67" spans="1:23" x14ac:dyDescent="0.4">
      <c r="A67" s="66" t="s">
        <v>49</v>
      </c>
    </row>
    <row r="68" spans="1:23" x14ac:dyDescent="0.4">
      <c r="B68" s="10" t="s">
        <v>61</v>
      </c>
    </row>
    <row r="69" spans="1:23" ht="31.5" customHeight="1" x14ac:dyDescent="0.4">
      <c r="B69" s="138" t="s">
        <v>0</v>
      </c>
      <c r="C69" s="138"/>
      <c r="D69" s="138"/>
      <c r="E69" s="138"/>
      <c r="F69" s="138"/>
      <c r="G69" s="138"/>
      <c r="H69" s="138"/>
      <c r="I69" s="136" t="s">
        <v>42</v>
      </c>
      <c r="J69" s="137"/>
      <c r="K69" s="142" t="s">
        <v>43</v>
      </c>
      <c r="L69" s="142"/>
      <c r="M69" s="142"/>
      <c r="N69" s="142"/>
      <c r="O69" s="142"/>
      <c r="P69" s="146" t="s">
        <v>44</v>
      </c>
      <c r="Q69" s="142" t="s">
        <v>45</v>
      </c>
      <c r="R69" s="142"/>
      <c r="S69" s="142"/>
      <c r="T69" s="142"/>
      <c r="U69" s="142"/>
      <c r="V69" s="142"/>
    </row>
    <row r="70" spans="1:23" s="58" customFormat="1" ht="31.5" customHeight="1" x14ac:dyDescent="0.15">
      <c r="B70" s="139">
        <f>K70-Q70</f>
        <v>0</v>
      </c>
      <c r="C70" s="140"/>
      <c r="D70" s="140"/>
      <c r="E70" s="140"/>
      <c r="F70" s="140"/>
      <c r="G70" s="140"/>
      <c r="H70" s="141"/>
      <c r="I70" s="136"/>
      <c r="J70" s="137"/>
      <c r="K70" s="143">
        <f>R19</f>
        <v>0</v>
      </c>
      <c r="L70" s="144"/>
      <c r="M70" s="144"/>
      <c r="N70" s="144"/>
      <c r="O70" s="145"/>
      <c r="P70" s="146"/>
      <c r="Q70" s="143">
        <f>S65</f>
        <v>0</v>
      </c>
      <c r="R70" s="144"/>
      <c r="S70" s="144"/>
      <c r="T70" s="144"/>
      <c r="U70" s="144"/>
      <c r="V70" s="145"/>
    </row>
  </sheetData>
  <protectedRanges>
    <protectedRange sqref="J14 J17" name="範囲1"/>
    <protectedRange sqref="G26" name="範囲1_2"/>
    <protectedRange sqref="P27:P52 P62:P63 P25" name="範囲1_3"/>
  </protectedRanges>
  <mergeCells count="99">
    <mergeCell ref="B5:U5"/>
    <mergeCell ref="J13:M13"/>
    <mergeCell ref="N13:Q13"/>
    <mergeCell ref="R13:U13"/>
    <mergeCell ref="J14:M14"/>
    <mergeCell ref="N14:Q14"/>
    <mergeCell ref="R14:U14"/>
    <mergeCell ref="J15:M15"/>
    <mergeCell ref="N15:Q15"/>
    <mergeCell ref="R15:U15"/>
    <mergeCell ref="J16:M16"/>
    <mergeCell ref="N16:Q16"/>
    <mergeCell ref="R16:U16"/>
    <mergeCell ref="J17:M17"/>
    <mergeCell ref="N17:Q17"/>
    <mergeCell ref="R17:U17"/>
    <mergeCell ref="J18:M18"/>
    <mergeCell ref="N18:Q18"/>
    <mergeCell ref="R18:U18"/>
    <mergeCell ref="J19:M19"/>
    <mergeCell ref="N19:Q19"/>
    <mergeCell ref="R19:U19"/>
    <mergeCell ref="B24:O24"/>
    <mergeCell ref="P24:R24"/>
    <mergeCell ref="S24:V24"/>
    <mergeCell ref="P25:R25"/>
    <mergeCell ref="S25:V25"/>
    <mergeCell ref="P27:R27"/>
    <mergeCell ref="S27:V27"/>
    <mergeCell ref="P28:R28"/>
    <mergeCell ref="S28:V28"/>
    <mergeCell ref="P29:R29"/>
    <mergeCell ref="S29:V29"/>
    <mergeCell ref="P30:R30"/>
    <mergeCell ref="S30:V30"/>
    <mergeCell ref="P31:R31"/>
    <mergeCell ref="S31:V31"/>
    <mergeCell ref="P32:R32"/>
    <mergeCell ref="S32:V32"/>
    <mergeCell ref="P33:R33"/>
    <mergeCell ref="S33:V33"/>
    <mergeCell ref="P34:R34"/>
    <mergeCell ref="S34:V34"/>
    <mergeCell ref="P35:R35"/>
    <mergeCell ref="S35:V35"/>
    <mergeCell ref="P36:R36"/>
    <mergeCell ref="S36:V36"/>
    <mergeCell ref="P37:R37"/>
    <mergeCell ref="S37:V37"/>
    <mergeCell ref="P43:R43"/>
    <mergeCell ref="S43:V43"/>
    <mergeCell ref="P38:R38"/>
    <mergeCell ref="S38:V38"/>
    <mergeCell ref="P39:R39"/>
    <mergeCell ref="S39:V39"/>
    <mergeCell ref="P40:R40"/>
    <mergeCell ref="S40:V40"/>
    <mergeCell ref="C41:D41"/>
    <mergeCell ref="P41:R41"/>
    <mergeCell ref="S41:V41"/>
    <mergeCell ref="P42:R42"/>
    <mergeCell ref="S42:V42"/>
    <mergeCell ref="P44:R44"/>
    <mergeCell ref="S44:V44"/>
    <mergeCell ref="P45:R45"/>
    <mergeCell ref="S45:V45"/>
    <mergeCell ref="P46:R46"/>
    <mergeCell ref="S46:V46"/>
    <mergeCell ref="P47:R47"/>
    <mergeCell ref="S47:V47"/>
    <mergeCell ref="P48:R48"/>
    <mergeCell ref="S48:V48"/>
    <mergeCell ref="P49:R49"/>
    <mergeCell ref="S49:V49"/>
    <mergeCell ref="S59:V60"/>
    <mergeCell ref="P50:R50"/>
    <mergeCell ref="S50:V50"/>
    <mergeCell ref="P51:R51"/>
    <mergeCell ref="S51:V51"/>
    <mergeCell ref="P52:R52"/>
    <mergeCell ref="S52:V52"/>
    <mergeCell ref="P53:R53"/>
    <mergeCell ref="S53:V53"/>
    <mergeCell ref="S54:V55"/>
    <mergeCell ref="P56:R58"/>
    <mergeCell ref="S56:V58"/>
    <mergeCell ref="B70:H70"/>
    <mergeCell ref="K70:O70"/>
    <mergeCell ref="Q70:V70"/>
    <mergeCell ref="P62:R62"/>
    <mergeCell ref="S62:V62"/>
    <mergeCell ref="S63:V64"/>
    <mergeCell ref="B65:R65"/>
    <mergeCell ref="S65:V65"/>
    <mergeCell ref="B69:H69"/>
    <mergeCell ref="I69:J70"/>
    <mergeCell ref="K69:O69"/>
    <mergeCell ref="P69:P70"/>
    <mergeCell ref="Q69:V6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(例)</vt:lpstr>
      <vt:lpstr>入力用</vt:lpstr>
      <vt:lpstr>入力用!Print_Area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ito_yuko</dc:creator>
  <cp:lastModifiedBy>user</cp:lastModifiedBy>
  <cp:lastPrinted>2025-07-09T00:25:45Z</cp:lastPrinted>
  <dcterms:created xsi:type="dcterms:W3CDTF">2017-06-13T02:05:43Z</dcterms:created>
  <dcterms:modified xsi:type="dcterms:W3CDTF">2026-07-13T00:11:48Z</dcterms:modified>
</cp:coreProperties>
</file>