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P88" i="12" l="1"/>
  <c r="AF88" i="12"/>
  <c r="CR102" i="12"/>
  <c r="AU63" i="12"/>
  <c r="AP63" i="12"/>
  <c r="AP23" i="12"/>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<sst xmlns="http://schemas.openxmlformats.org/spreadsheetml/2006/main" count="1128" uniqueCount="563">
  <si>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</si>
  <si>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</si>
  <si>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</si>
  <si>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</si>
  <si>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</si>
  <si>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</si>
  <si>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</si>
  <si>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</si>
  <si>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</si>
  <si>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</si>
  <si>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</si>
  <si>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</si>
  <si>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</si>
  <si>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</si>
  <si>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</si>
  <si>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</si>
  <si>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</si>
  <si>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</si>
  <si>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</si>
  <si>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</si>
  <si>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</si>
  <si>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</si>
  <si>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</si>
  <si>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</si>
  <si>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</si>
  <si>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</si>
  <si>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</si>
  <si>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</si>
  <si>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</si>
  <si>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</si>
  <si>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</si>
  <si>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</si>
  <si>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</si>
  <si>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</si>
  <si>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</si>
  <si>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</si>
  <si>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</si>
  <si>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</si>
  <si>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</si>
  <si>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</si>
  <si>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</si>
  <si>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</si>
  <si>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</si>
  <si>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</si>
  <si>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</si>
  <si>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</si>
  <si>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</si>
  <si>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</si>
  <si>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</si>
  <si>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</si>
  <si>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</si>
  <si>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</si>
  <si>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</si>
  <si>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</si>
  <si>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</si>
  <si>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</si>
  <si>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</si>
  <si>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</si>
  <si>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</si>
  <si>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</si>
  <si>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</si>
  <si>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</si>
  <si>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</si>
  <si>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</si>
  <si>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</si>
  <si>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</si>
  <si>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</si>
  <si>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</si>
  <si>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</si>
  <si>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</si>
  <si>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</si>
  <si>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</si>
  <si>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</si>
  <si>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</si>
  <si>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</si>
  <si>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</si>
  <si>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</si>
  <si>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</si>
  <si>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</si>
  <si>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</si>
  <si>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</si>
  <si>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</si>
  <si>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</si>
  <si>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</si>
  <si>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</si>
  <si>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</si>
  <si>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</si>
  <si>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</si>
  <si>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</si>
  <si>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</si>
  <si>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</si>
  <si>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</si>
  <si>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</si>
  <si>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</si>
  <si>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</si>
  <si>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</si>
  <si>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</si>
  <si>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</si>
  <si>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</si>
  <si>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</si>
  <si>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</si>
  <si>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</si>
  <si>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</si>
  <si>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</si>
  <si>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</si>
  <si>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</si>
  <si>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</si>
  <si>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</si>
  <si>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</si>
  <si>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</si>
  <si>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</si>
  <si>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</si>
  <si>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</si>
  <si>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</si>
  <si>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</si>
  <si>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</si>
  <si>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</si>
  <si>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</si>
  <si>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</si>
  <si>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</si>
  <si>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</si>
  <si>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</si>
  <si>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</si>
  <si>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</si>
  <si>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</si>
  <si>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</si>
  <si>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</si>
  <si>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</si>
  <si>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</si>
  <si>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</si>
  <si>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</si>
  <si>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</si>
  <si>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</si>
  <si>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</si>
  <si>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</si>
  <si>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</si>
  <si>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</si>
  <si>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</si>
  <si>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</si>
  <si>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</si>
  <si>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</si>
  <si>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</si>
  <si>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</si>
  <si>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</si>
  <si>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</si>
  <si>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</si>
  <si>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</si>
  <si>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</si>
  <si>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</si>
  <si>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</si>
  <si>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</si>
  <si>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</si>
  <si>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</si>
  <si>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</si>
  <si>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</si>
  <si>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</si>
  <si>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</si>
  <si>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</si>
  <si>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</si>
  <si>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</si>
  <si>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</si>
  <si>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</si>
  <si>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</si>
  <si>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</si>
  <si>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</si>
  <si>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</si>
  <si>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</si>
  <si>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</si>
  <si>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</si>
  <si>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</si>
  <si>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</si>
  <si>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</si>
  <si>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</si>
  <si>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</si>
  <si>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</si>
  <si>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</si>
  <si>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</si>
  <si>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</si>
  <si>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</si>
  <si>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</si>
  <si>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</si>
  <si>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</si>
  <si>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</si>
  <si>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</si>
  <si>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</si>
  <si>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</si>
  <si>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</si>
  <si>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</si>
  <si>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</si>
  <si>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</si>
  <si>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</si>
  <si>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</si>
  <si>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</si>
  <si>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</si>
  <si>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</si>
  <si>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</si>
  <si>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</si>
  <si>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</si>
  <si>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</si>
  <si>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</si>
  <si>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</si>
  <si>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</si>
  <si>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</si>
  <si>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</si>
  <si>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秋田県にかほ市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</si>
  <si>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</si>
  <si>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</si>
  <si>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</si>
  <si>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</si>
  <si>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</si>
  <si>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</si>
  <si>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</si>
  <si>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</si>
  <si>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</si>
  <si>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</si>
  <si>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</si>
  <si>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</si>
  <si>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</si>
  <si>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</si>
  <si>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</si>
  <si>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</si>
  <si>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</si>
  <si>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</si>
  <si>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</si>
  <si>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</si>
  <si>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</si>
  <si>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</si>
  <si>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</si>
  <si>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</si>
  <si>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</si>
  <si>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</si>
  <si>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</si>
  <si>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</si>
  <si>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</si>
  <si>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</si>
  <si>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</si>
  <si>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</si>
  <si>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</si>
  <si>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</si>
  <si>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</si>
  <si>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</si>
  <si>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</si>
  <si>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</si>
  <si>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</si>
  <si>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</si>
  <si>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</si>
  <si>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</si>
  <si>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</si>
  <si>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</si>
  <si>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</si>
  <si>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</si>
  <si>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</si>
  <si>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</si>
  <si>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</si>
  <si>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</si>
  <si>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</si>
  <si>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</si>
  <si>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</si>
  <si>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</si>
  <si>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</si>
  <si>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</si>
  <si>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</si>
  <si>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</si>
  <si>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</si>
  <si>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</si>
  <si>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</si>
  <si>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</si>
  <si>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</si>
  <si>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</si>
  <si>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</si>
  <si>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</si>
  <si>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</si>
  <si>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</si>
  <si>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</si>
  <si>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</si>
  <si>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</si>
  <si>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</si>
  <si>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</si>
  <si>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</si>
  <si>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</si>
  <si>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</si>
  <si>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</si>
  <si>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</si>
  <si>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</si>
  <si>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</si>
  <si>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</si>
  <si>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</si>
  <si>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</si>
  <si>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</si>
  <si>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</si>
  <si>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</si>
  <si>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</si>
  <si>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</si>
  <si>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</si>
  <si>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</si>
  <si>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</si>
  <si>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</si>
  <si>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</si>
  <si>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</si>
  <si>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</si>
  <si>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</si>
  <si>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</si>
  <si>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</si>
  <si>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</si>
  <si>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</si>
  <si>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</si>
  <si>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</si>
  <si>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</si>
  <si>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</si>
  <si>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</si>
  <si>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</si>
  <si>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</si>
  <si>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</si>
  <si>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</si>
  <si>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</si>
  <si>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</si>
  <si>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</si>
  <si>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</si>
  <si>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</si>
  <si>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</si>
  <si>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</si>
  <si>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</si>
  <si>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</si>
  <si>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</si>
  <si>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</si>
  <si>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</si>
  <si>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</si>
  <si>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</si>
  <si>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</si>
  <si>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</si>
  <si>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</si>
  <si>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</si>
  <si>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</si>
  <si>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</si>
  <si>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</si>
  <si>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</si>
  <si>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</si>
  <si>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</si>
  <si>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</si>
  <si>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</si>
  <si>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</si>
  <si>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</si>
  <si>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</si>
  <si>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</si>
  <si>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</si>
  <si>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</si>
  <si>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</si>
  <si>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</si>
  <si>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</si>
  <si>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</si>
  <si>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</si>
  <si>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</si>
  <si>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</si>
  <si>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</si>
  <si>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</si>
  <si>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秋田県にかほ市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</si>
  <si>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</si>
  <si>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</si>
  <si>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</si>
  <si>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</si>
  <si>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</si>
  <si>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</si>
  <si>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</si>
  <si>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</si>
  <si>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</si>
  <si>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</si>
  <si>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</si>
  <si>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</si>
  <si>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</si>
  <si>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</si>
  <si>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</si>
  <si>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</si>
  <si>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</si>
  <si>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</si>
  <si>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</si>
  <si>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</si>
  <si>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</si>
  <si>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</si>
  <si>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</si>
  <si>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</si>
  <si>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</si>
  <si>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</si>
  <si>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</si>
  <si>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</si>
  <si>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</si>
  <si>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</si>
  <si>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</si>
  <si>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</si>
  <si>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</si>
  <si>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</si>
  <si>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</si>
  <si>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</si>
  <si>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</si>
  <si>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</si>
  <si>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</si>
  <si>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</si>
  <si>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</si>
  <si>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</si>
  <si>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</si>
  <si>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</si>
  <si>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</si>
  <si>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</si>
  <si>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</si>
  <si>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</si>
  <si>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</si>
  <si>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</si>
  <si>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</si>
  <si>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</si>
  <si>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</si>
  <si>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</si>
  <si>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</si>
  <si>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</si>
  <si>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</si>
  <si>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</si>
  <si>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</si>
  <si>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</si>
  <si>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</si>
  <si>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</si>
  <si>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</si>
  <si>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</si>
  <si>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</si>
  <si>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</si>
  <si>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</si>
  <si>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</si>
  <si>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</si>
  <si>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</si>
  <si>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</si>
  <si>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</si>
  <si>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</si>
  <si>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</si>
  <si>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</si>
  <si>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</si>
  <si>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</si>
  <si>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</si>
  <si>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</si>
  <si>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</si>
  <si>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</si>
  <si>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</si>
  <si>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</si>
  <si>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</si>
  <si>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</si>
  <si>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</si>
  <si>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</si>
  <si>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</si>
  <si>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</si>
  <si>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</si>
  <si>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</si>
  <si>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</si>
  <si>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</si>
  <si>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</si>
  <si>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</si>
  <si>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</si>
  <si>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</si>
  <si>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</si>
  <si>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</si>
  <si>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</si>
  <si>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</si>
  <si>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</si>
  <si>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</si>
  <si>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</si>
  <si>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</si>
  <si>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</si>
  <si>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</si>
  <si>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</si>
  <si>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</si>
  <si>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</si>
  <si>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</si>
  <si>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</si>
  <si>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</si>
  <si>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</si>
  <si>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</si>
  <si>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</si>
  <si>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</si>
  <si>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</si>
  <si>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</si>
  <si>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</si>
  <si>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</si>
  <si>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</si>
  <si>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</si>
  <si>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</si>
  <si>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</si>
  <si>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</si>
  <si>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</si>
  <si>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</si>
  <si>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</si>
  <si>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</si>
  <si>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</si>
  <si>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</si>
  <si>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</si>
  <si>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</si>
  <si>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</si>
  <si>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</si>
  <si>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</si>
  <si>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</si>
  <si>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</si>
  <si>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</si>
  <si>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</si>
  <si>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</si>
  <si>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</si>
  <si>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</si>
  <si>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</si>
  <si>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</si>
  <si>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</si>
  <si>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</si>
  <si>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</si>
  <si>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</si>
  <si>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</si>
  <si>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</si>
  <si>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</si>
  <si>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</si>
  <si>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</si>
  <si>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</si>
  <si>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</si>
  <si>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</si>
  <si>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</si>
  <si>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</si>
  <si>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</si>
  <si>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</si>
  <si>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</si>
  <si>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</si>
  <si>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</si>
  <si>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</si>
  <si>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</si>
  <si>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</si>
  <si>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</si>
  <si>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</si>
  <si>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</si>
  <si>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</si>
  <si>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</si>
  <si>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</si>
  <si>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</si>
  <si>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</si>
  <si>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3.96</t>
  </si>
  <si>
    <t>▲ 1.03</t>
  </si>
  <si>
    <t>水道事業会計</t>
  </si>
  <si>
    <t>一般会計</t>
  </si>
  <si>
    <t>公共下水道事業特別会計</t>
  </si>
  <si>
    <t>農業集落排水事業特別会計</t>
  </si>
  <si>
    <t>国民健康保険事業特別会計事業勘定</t>
  </si>
  <si>
    <t>国民健康保険事業特別会計施設勘定</t>
  </si>
  <si>
    <t>後期高齢者医療特別会計</t>
  </si>
  <si>
    <t>その他会計（赤字）</t>
  </si>
  <si>
    <t>その他会計（黒字）</t>
  </si>
  <si>
    <t>R01</t>
    <phoneticPr fontId="5"/>
  </si>
  <si>
    <t>R02</t>
    <phoneticPr fontId="5"/>
  </si>
  <si>
    <t>R03</t>
    <phoneticPr fontId="5"/>
  </si>
  <si>
    <t>R04</t>
    <phoneticPr fontId="5"/>
  </si>
  <si>
    <t>R05</t>
    <phoneticPr fontId="5"/>
  </si>
  <si>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</si>
  <si>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</si>
  <si>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</si>
  <si>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14">
      <t>コウキコウレイシャイリョウコウイキレンゴウ</t>
    </rPh>
    <rPh sb="15" eb="17">
      <t>イッパン</t>
    </rPh>
    <rPh sb="17" eb="19">
      <t>カイケイ</t>
    </rPh>
    <phoneticPr fontId="2"/>
  </si>
  <si>
    <t>秋田県後期高齢者医療広域連合（後期高齢者医療特別会計）</t>
    <rPh sb="0" eb="14">
      <t>アキタケンコウキコウレイシャイリョウコウイキレンゴウ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</si>
  <si>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</si>
  <si>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</si>
  <si>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</si>
  <si>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t>
    <phoneticPr fontId="2"/>
  </si>
  <si>
    <t>にかほ市観光開発</t>
    <rPh sb="3" eb="4">
      <t>シ</t>
    </rPh>
    <rPh sb="4" eb="6">
      <t>カンコウ</t>
    </rPh>
    <rPh sb="6" eb="8">
      <t>カイハツ</t>
    </rPh>
    <phoneticPr fontId="2"/>
  </si>
  <si>
    <t>地域振興基金</t>
    <rPh sb="0" eb="6">
      <t>チイキシンコウキキン</t>
    </rPh>
    <phoneticPr fontId="5"/>
  </si>
  <si>
    <t>みらい創造基金</t>
    <rPh sb="3" eb="7">
      <t>ソウゾウキキン</t>
    </rPh>
    <phoneticPr fontId="2"/>
  </si>
  <si>
    <t>公共施設等総合管理基金</t>
    <rPh sb="0" eb="4">
      <t>コウキョウシセツ</t>
    </rPh>
    <rPh sb="4" eb="5">
      <t>トウ</t>
    </rPh>
    <rPh sb="5" eb="9">
      <t>ソウゴウカンリ</t>
    </rPh>
    <rPh sb="9" eb="11">
      <t>キキン</t>
    </rPh>
    <phoneticPr fontId="2"/>
  </si>
  <si>
    <t>白瀬南極探検隊記念館施設整備基金</t>
    <rPh sb="0" eb="7">
      <t>シラセナンキョクタンケンタイ</t>
    </rPh>
    <rPh sb="7" eb="10">
      <t>キネンカン</t>
    </rPh>
    <rPh sb="10" eb="14">
      <t>シセツセイビ</t>
    </rPh>
    <rPh sb="14" eb="16">
      <t>キキン</t>
    </rPh>
    <phoneticPr fontId="2"/>
  </si>
  <si>
    <t>山﨑科学教育振興基金</t>
    <rPh sb="0" eb="2">
      <t>ヤマザキ</t>
    </rPh>
    <rPh sb="2" eb="6">
      <t>カガクキョウイク</t>
    </rPh>
    <rPh sb="6" eb="10">
      <t>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</si>
</sst>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39BA-40CB-BB7C-8A8FEB4207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62361</c:v>
                </c:pt>
                <c:pt idx="1">
                  <c:v>80837</c:v>
                </c:pt>
                <c:pt idx="2">
                  <c:v>82740</c:v>
                </c:pt>
                <c:pt idx="3">
                  <c:v>93454</c:v>
                </c:pt>
                <c:pt idx="4">
                  <c:v>97432</c:v>
                </c:pt>
              </c:numCache>
            </c:numRef>
          </c:val>
          <c:smooth val="0"/>
          <c:extLst>
            <c:ext xmlns:c16="http://schemas.microsoft.com/office/drawing/2014/chart" uri="{C3380CC4-5D6E-409C-BE32-E72D297353CC}">
              <c16:uniqueId val="{00000001-39BA-40CB-BB7C-8A8FEB4207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2.59</c:v>
                </c:pt>
                <c:pt idx="1">
                  <c:v>3.8</c:v>
                </c:pt>
                <c:pt idx="2">
                  <c:v>4.5199999999999996</c:v>
                </c:pt>
                <c:pt idx="3">
                  <c:v>6.09</c:v>
                </c:pt>
                <c:pt idx="4">
                  <c:v>7.07</c:v>
                </c:pt>
              </c:numCache>
            </c:numRef>
          </c:val>
          <c:extLst>
            <c:ext xmlns:c16="http://schemas.microsoft.com/office/drawing/2014/chart" uri="{C3380CC4-5D6E-409C-BE32-E72D297353CC}">
              <c16:uniqueId val="{00000000-856B-4B34-9F35-FCB38A9C82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20.73</c:v>
                </c:pt>
                <c:pt idx="1">
                  <c:v>31.07</c:v>
                </c:pt>
                <c:pt idx="2">
                  <c:v>34.86</c:v>
                </c:pt>
                <c:pt idx="3">
                  <c:v>38.479999999999997</c:v>
                </c:pt>
                <c:pt idx="4">
                  <c:v>32.64</c:v>
                </c:pt>
              </c:numCache>
            </c:numRef>
          </c:val>
          <c:extLst>
            <c:ext xmlns:c16="http://schemas.microsoft.com/office/drawing/2014/chart" uri="{C3380CC4-5D6E-409C-BE32-E72D297353CC}">
              <c16:uniqueId val="{00000001-856B-4B34-9F35-FCB38A9C82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-3.96</c:v>
                </c:pt>
                <c:pt idx="1">
                  <c:v>11.71</c:v>
                </c:pt>
                <c:pt idx="2">
                  <c:v>5.41</c:v>
                </c:pt>
                <c:pt idx="3">
                  <c:v>4.29</c:v>
                </c:pt>
                <c:pt idx="4">
                  <c:v>-1.03</c:v>
                </c:pt>
              </c:numCache>
            </c:numRef>
          </c:val>
          <c:smooth val="0"/>
          <c:extLst>
            <c:ext xmlns:c16="http://schemas.microsoft.com/office/drawing/2014/chart" uri="{C3380CC4-5D6E-409C-BE32-E72D297353CC}">
              <c16:uniqueId val="{00000002-856B-4B34-9F35-FCB38A9C82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5.71</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6E4-4003-8109-486C9617068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E4-4003-8109-486C9617068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E4-4003-8109-486C9617068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A6E4-4003-8109-486C9617068C}"/>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7.0000000000000007E-2</c:v>
                </c:pt>
                <c:pt idx="4">
                  <c:v>#N/A</c:v>
                </c:pt>
                <c:pt idx="5">
                  <c:v>0.17</c:v>
                </c:pt>
                <c:pt idx="6">
                  <c:v>#N/A</c:v>
                </c:pt>
                <c:pt idx="7">
                  <c:v>0.12</c:v>
                </c:pt>
                <c:pt idx="8">
                  <c:v>#N/A</c:v>
                </c:pt>
                <c:pt idx="9">
                  <c:v>0.06</c:v>
                </c:pt>
              </c:numCache>
            </c:numRef>
          </c:val>
          <c:extLst>
            <c:ext xmlns:c16="http://schemas.microsoft.com/office/drawing/2014/chart" uri="{C3380CC4-5D6E-409C-BE32-E72D297353CC}">
              <c16:uniqueId val="{00000004-A6E4-4003-8109-486C9617068C}"/>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0.19</c:v>
                </c:pt>
                <c:pt idx="2">
                  <c:v>#N/A</c:v>
                </c:pt>
                <c:pt idx="3">
                  <c:v>0.51</c:v>
                </c:pt>
                <c:pt idx="4">
                  <c:v>#N/A</c:v>
                </c:pt>
                <c:pt idx="5">
                  <c:v>0.32</c:v>
                </c:pt>
                <c:pt idx="6">
                  <c:v>#N/A</c:v>
                </c:pt>
                <c:pt idx="7">
                  <c:v>0.28999999999999998</c:v>
                </c:pt>
                <c:pt idx="8">
                  <c:v>#N/A</c:v>
                </c:pt>
                <c:pt idx="9">
                  <c:v>0.47</c:v>
                </c:pt>
              </c:numCache>
            </c:numRef>
          </c:val>
          <c:extLst>
            <c:ext xmlns:c16="http://schemas.microsoft.com/office/drawing/2014/chart" uri="{C3380CC4-5D6E-409C-BE32-E72D297353CC}">
              <c16:uniqueId val="{00000005-A6E4-4003-8109-486C9617068C}"/>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0.08</c:v>
                </c:pt>
                <c:pt idx="2">
                  <c:v>#N/A</c:v>
                </c:pt>
                <c:pt idx="3">
                  <c:v>0.1</c:v>
                </c:pt>
                <c:pt idx="4">
                  <c:v>#N/A</c:v>
                </c:pt>
                <c:pt idx="5">
                  <c:v>0.08</c:v>
                </c:pt>
                <c:pt idx="6">
                  <c:v>#N/A</c:v>
                </c:pt>
                <c:pt idx="7">
                  <c:v>0.09</c:v>
                </c:pt>
                <c:pt idx="8">
                  <c:v>#N/A</c:v>
                </c:pt>
                <c:pt idx="9">
                  <c:v>0.66</c:v>
                </c:pt>
              </c:numCache>
            </c:numRef>
          </c:val>
          <c:extLst>
            <c:ext xmlns:c16="http://schemas.microsoft.com/office/drawing/2014/chart" uri="{C3380CC4-5D6E-409C-BE32-E72D297353CC}">
              <c16:uniqueId val="{00000006-A6E4-4003-8109-486C9617068C}"/>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0.28000000000000003</c:v>
                </c:pt>
                <c:pt idx="2">
                  <c:v>#N/A</c:v>
                </c:pt>
                <c:pt idx="3">
                  <c:v>0.35</c:v>
                </c:pt>
                <c:pt idx="4">
                  <c:v>#N/A</c:v>
                </c:pt>
                <c:pt idx="5">
                  <c:v>0.33</c:v>
                </c:pt>
                <c:pt idx="6">
                  <c:v>#N/A</c:v>
                </c:pt>
                <c:pt idx="7">
                  <c:v>0.14000000000000001</c:v>
                </c:pt>
                <c:pt idx="8">
                  <c:v>#N/A</c:v>
                </c:pt>
                <c:pt idx="9">
                  <c:v>2.0499999999999998</c:v>
                </c:pt>
              </c:numCache>
            </c:numRef>
          </c:val>
          <c:extLst>
            <c:ext xmlns:c16="http://schemas.microsoft.com/office/drawing/2014/chart" uri="{C3380CC4-5D6E-409C-BE32-E72D297353CC}">
              <c16:uniqueId val="{00000007-A6E4-4003-8109-486C9617068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2.58</c:v>
                </c:pt>
                <c:pt idx="2">
                  <c:v>#N/A</c:v>
                </c:pt>
                <c:pt idx="3">
                  <c:v>3.8</c:v>
                </c:pt>
                <c:pt idx="4">
                  <c:v>#N/A</c:v>
                </c:pt>
                <c:pt idx="5">
                  <c:v>4.51</c:v>
                </c:pt>
                <c:pt idx="6">
                  <c:v>#N/A</c:v>
                </c:pt>
                <c:pt idx="7">
                  <c:v>6.09</c:v>
                </c:pt>
                <c:pt idx="8">
                  <c:v>#N/A</c:v>
                </c:pt>
                <c:pt idx="9">
                  <c:v>7.07</c:v>
                </c:pt>
              </c:numCache>
            </c:numRef>
          </c:val>
          <c:extLst>
            <c:ext xmlns:c16="http://schemas.microsoft.com/office/drawing/2014/chart" uri="{C3380CC4-5D6E-409C-BE32-E72D297353CC}">
              <c16:uniqueId val="{00000008-A6E4-4003-8109-486C9617068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5.84</c:v>
                </c:pt>
                <c:pt idx="2">
                  <c:v>#N/A</c:v>
                </c:pt>
                <c:pt idx="3">
                  <c:v>7.07</c:v>
                </c:pt>
                <c:pt idx="4">
                  <c:v>#N/A</c:v>
                </c:pt>
                <c:pt idx="5">
                  <c:v>7.41</c:v>
                </c:pt>
                <c:pt idx="6">
                  <c:v>#N/A</c:v>
                </c:pt>
                <c:pt idx="7">
                  <c:v>8.41</c:v>
                </c:pt>
                <c:pt idx="8">
                  <c:v>#N/A</c:v>
                </c:pt>
                <c:pt idx="9">
                  <c:v>8.58</c:v>
                </c:pt>
              </c:numCache>
            </c:numRef>
          </c:val>
          <c:extLst>
            <c:ext xmlns:c16="http://schemas.microsoft.com/office/drawing/2014/chart" uri="{C3380CC4-5D6E-409C-BE32-E72D297353CC}">
              <c16:uniqueId val="{00000009-A6E4-4003-8109-486C9617068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1860</c:v>
                </c:pt>
                <c:pt idx="5">
                  <c:v>1811</c:v>
                </c:pt>
                <c:pt idx="8">
                  <c:v>1778</c:v>
                </c:pt>
                <c:pt idx="11">
                  <c:v>1815</c:v>
                </c:pt>
                <c:pt idx="14">
                  <c:v>1721</c:v>
                </c:pt>
              </c:numCache>
            </c:numRef>
          </c:val>
          <c:extLst>
            <c:ext xmlns:c16="http://schemas.microsoft.com/office/drawing/2014/chart" uri="{C3380CC4-5D6E-409C-BE32-E72D297353CC}">
              <c16:uniqueId val="{00000000-FF6A-40D4-BF5A-0A2D03E7D0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F6A-40D4-BF5A-0A2D03E7D0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F6A-40D4-BF5A-0A2D03E7D0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c:v>
                </c:pt>
                <c:pt idx="3">
                  <c:v>8</c:v>
                </c:pt>
                <c:pt idx="6">
                  <c:v>6</c:v>
                </c:pt>
                <c:pt idx="9">
                  <c:v>0</c:v>
                </c:pt>
                <c:pt idx="12">
                  <c:v>0</c:v>
                </c:pt>
              </c:numCache>
            </c:numRef>
          </c:val>
          <c:extLst>
            <c:ext xmlns:c16="http://schemas.microsoft.com/office/drawing/2014/chart" uri="{C3380CC4-5D6E-409C-BE32-E72D297353CC}">
              <c16:uniqueId val="{00000003-FF6A-40D4-BF5A-0A2D03E7D0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757</c:v>
                </c:pt>
                <c:pt idx="3">
                  <c:v>794</c:v>
                </c:pt>
                <c:pt idx="6">
                  <c:v>797</c:v>
                </c:pt>
                <c:pt idx="9">
                  <c:v>793</c:v>
                </c:pt>
                <c:pt idx="12">
                  <c:v>587</c:v>
                </c:pt>
              </c:numCache>
            </c:numRef>
          </c:val>
          <c:extLst>
            <c:ext xmlns:c16="http://schemas.microsoft.com/office/drawing/2014/chart" uri="{C3380CC4-5D6E-409C-BE32-E72D297353CC}">
              <c16:uniqueId val="{00000004-FF6A-40D4-BF5A-0A2D03E7D0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6A-40D4-BF5A-0A2D03E7D0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F6A-40D4-BF5A-0A2D03E7D0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1636</c:v>
                </c:pt>
                <c:pt idx="3">
                  <c:v>1634</c:v>
                </c:pt>
                <c:pt idx="6">
                  <c:v>1638</c:v>
                </c:pt>
                <c:pt idx="9">
                  <c:v>1707</c:v>
                </c:pt>
                <c:pt idx="12">
                  <c:v>1627</c:v>
                </c:pt>
              </c:numCache>
            </c:numRef>
          </c:val>
          <c:extLst>
            <c:ext xmlns:c16="http://schemas.microsoft.com/office/drawing/2014/chart" uri="{C3380CC4-5D6E-409C-BE32-E72D297353CC}">
              <c16:uniqueId val="{00000007-FF6A-40D4-BF5A-0A2D03E7D0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542</c:v>
                </c:pt>
                <c:pt idx="2">
                  <c:v>#N/A</c:v>
                </c:pt>
                <c:pt idx="3">
                  <c:v>#N/A</c:v>
                </c:pt>
                <c:pt idx="4">
                  <c:v>625</c:v>
                </c:pt>
                <c:pt idx="5">
                  <c:v>#N/A</c:v>
                </c:pt>
                <c:pt idx="6">
                  <c:v>#N/A</c:v>
                </c:pt>
                <c:pt idx="7">
                  <c:v>663</c:v>
                </c:pt>
                <c:pt idx="8">
                  <c:v>#N/A</c:v>
                </c:pt>
                <c:pt idx="9">
                  <c:v>#N/A</c:v>
                </c:pt>
                <c:pt idx="10">
                  <c:v>685</c:v>
                </c:pt>
                <c:pt idx="11">
                  <c:v>#N/A</c:v>
                </c:pt>
                <c:pt idx="12">
                  <c:v>#N/A</c:v>
                </c:pt>
                <c:pt idx="13">
                  <c:v>493</c:v>
                </c:pt>
                <c:pt idx="14">
                  <c:v>#N/A</c:v>
                </c:pt>
              </c:numCache>
            </c:numRef>
          </c:val>
          <c:smooth val="0"/>
          <c:extLst>
            <c:ext xmlns:c16="http://schemas.microsoft.com/office/drawing/2014/chart" uri="{C3380CC4-5D6E-409C-BE32-E72D297353CC}">
              <c16:uniqueId val="{00000008-FF6A-40D4-BF5A-0A2D03E7D0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19358</c:v>
                </c:pt>
                <c:pt idx="5">
                  <c:v>18751</c:v>
                </c:pt>
                <c:pt idx="8">
                  <c:v>18227</c:v>
                </c:pt>
                <c:pt idx="11">
                  <c:v>17257</c:v>
                </c:pt>
                <c:pt idx="14">
                  <c:v>16830</c:v>
                </c:pt>
              </c:numCache>
            </c:numRef>
          </c:val>
          <c:extLst>
            <c:ext xmlns:c16="http://schemas.microsoft.com/office/drawing/2014/chart" uri="{C3380CC4-5D6E-409C-BE32-E72D297353CC}">
              <c16:uniqueId val="{00000000-EDBE-49E1-88A6-05C0E10F96A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203</c:v>
                </c:pt>
                <c:pt idx="5">
                  <c:v>209</c:v>
                </c:pt>
                <c:pt idx="8">
                  <c:v>199</c:v>
                </c:pt>
                <c:pt idx="11">
                  <c:v>159</c:v>
                </c:pt>
                <c:pt idx="14">
                  <c:v>120</c:v>
                </c:pt>
              </c:numCache>
            </c:numRef>
          </c:val>
          <c:extLst>
            <c:ext xmlns:c16="http://schemas.microsoft.com/office/drawing/2014/chart" uri="{C3380CC4-5D6E-409C-BE32-E72D297353CC}">
              <c16:uniqueId val="{00000001-EDBE-49E1-88A6-05C0E10F96A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3236</c:v>
                </c:pt>
                <c:pt idx="5">
                  <c:v>4472</c:v>
                </c:pt>
                <c:pt idx="8">
                  <c:v>5055</c:v>
                </c:pt>
                <c:pt idx="11">
                  <c:v>5258</c:v>
                </c:pt>
                <c:pt idx="14">
                  <c:v>4569</c:v>
                </c:pt>
              </c:numCache>
            </c:numRef>
          </c:val>
          <c:extLst>
            <c:ext xmlns:c16="http://schemas.microsoft.com/office/drawing/2014/chart" uri="{C3380CC4-5D6E-409C-BE32-E72D297353CC}">
              <c16:uniqueId val="{00000002-EDBE-49E1-88A6-05C0E10F96A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BE-49E1-88A6-05C0E10F96A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BE-49E1-88A6-05C0E10F96A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DBE-49E1-88A6-05C0E10F96A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1586</c:v>
                </c:pt>
                <c:pt idx="3">
                  <c:v>1711</c:v>
                </c:pt>
                <c:pt idx="6">
                  <c:v>1740</c:v>
                </c:pt>
                <c:pt idx="9">
                  <c:v>1790</c:v>
                </c:pt>
                <c:pt idx="12">
                  <c:v>1810</c:v>
                </c:pt>
              </c:numCache>
            </c:numRef>
          </c:val>
          <c:extLst>
            <c:ext xmlns:c16="http://schemas.microsoft.com/office/drawing/2014/chart" uri="{C3380CC4-5D6E-409C-BE32-E72D297353CC}">
              <c16:uniqueId val="{00000006-EDBE-49E1-88A6-05C0E10F96A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c:v>
                </c:pt>
                <c:pt idx="3">
                  <c:v>6</c:v>
                </c:pt>
                <c:pt idx="6">
                  <c:v>0</c:v>
                </c:pt>
                <c:pt idx="9">
                  <c:v>0</c:v>
                </c:pt>
                <c:pt idx="12">
                  <c:v>0</c:v>
                </c:pt>
              </c:numCache>
            </c:numRef>
          </c:val>
          <c:extLst>
            <c:ext xmlns:c16="http://schemas.microsoft.com/office/drawing/2014/chart" uri="{C3380CC4-5D6E-409C-BE32-E72D297353CC}">
              <c16:uniqueId val="{00000007-EDBE-49E1-88A6-05C0E10F96A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12461</c:v>
                </c:pt>
                <c:pt idx="3">
                  <c:v>12643</c:v>
                </c:pt>
                <c:pt idx="6">
                  <c:v>11656</c:v>
                </c:pt>
                <c:pt idx="9">
                  <c:v>11283</c:v>
                </c:pt>
                <c:pt idx="12">
                  <c:v>11010</c:v>
                </c:pt>
              </c:numCache>
            </c:numRef>
          </c:val>
          <c:extLst>
            <c:ext xmlns:c16="http://schemas.microsoft.com/office/drawing/2014/chart" uri="{C3380CC4-5D6E-409C-BE32-E72D297353CC}">
              <c16:uniqueId val="{00000008-EDBE-49E1-88A6-05C0E10F96A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BE-49E1-88A6-05C0E10F96A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14478</c:v>
                </c:pt>
                <c:pt idx="3">
                  <c:v>14384</c:v>
                </c:pt>
                <c:pt idx="6">
                  <c:v>14069</c:v>
                </c:pt>
                <c:pt idx="9">
                  <c:v>13855</c:v>
                </c:pt>
                <c:pt idx="12">
                  <c:v>13190</c:v>
                </c:pt>
              </c:numCache>
            </c:numRef>
          </c:val>
          <c:extLst>
            <c:ext xmlns:c16="http://schemas.microsoft.com/office/drawing/2014/chart" uri="{C3380CC4-5D6E-409C-BE32-E72D297353CC}">
              <c16:uniqueId val="{0000000A-EDBE-49E1-88A6-05C0E10F96A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5740</c:v>
                </c:pt>
                <c:pt idx="2">
                  <c:v>#N/A</c:v>
                </c:pt>
                <c:pt idx="3">
                  <c:v>#N/A</c:v>
                </c:pt>
                <c:pt idx="4">
                  <c:v>5311</c:v>
                </c:pt>
                <c:pt idx="5">
                  <c:v>#N/A</c:v>
                </c:pt>
                <c:pt idx="6">
                  <c:v>#N/A</c:v>
                </c:pt>
                <c:pt idx="7">
                  <c:v>3985</c:v>
                </c:pt>
                <c:pt idx="8">
                  <c:v>#N/A</c:v>
                </c:pt>
                <c:pt idx="9">
                  <c:v>#N/A</c:v>
                </c:pt>
                <c:pt idx="10">
                  <c:v>4256</c:v>
                </c:pt>
                <c:pt idx="11">
                  <c:v>#N/A</c:v>
                </c:pt>
                <c:pt idx="12">
                  <c:v>#N/A</c:v>
                </c:pt>
                <c:pt idx="13">
                  <c:v>4491</c:v>
                </c:pt>
                <c:pt idx="14">
                  <c:v>#N/A</c:v>
                </c:pt>
              </c:numCache>
            </c:numRef>
          </c:val>
          <c:smooth val="0"/>
          <c:extLst>
            <c:ext xmlns:c16="http://schemas.microsoft.com/office/drawing/2014/chart" uri="{C3380CC4-5D6E-409C-BE32-E72D297353CC}">
              <c16:uniqueId val="{0000000B-EDBE-49E1-88A6-05C0E10F96A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3267</c:v>
                </c:pt>
                <c:pt idx="1">
                  <c:v>3525</c:v>
                </c:pt>
                <c:pt idx="2">
                  <c:v>2968</c:v>
                </c:pt>
              </c:numCache>
            </c:numRef>
          </c:val>
          <c:extLst>
            <c:ext xmlns:c16="http://schemas.microsoft.com/office/drawing/2014/chart" uri="{C3380CC4-5D6E-409C-BE32-E72D297353CC}">
              <c16:uniqueId val="{00000000-C77E-4A4D-B9AC-0B19AFFF12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77E-4A4D-B9AC-0B19AFFF12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2815</c:v>
                </c:pt>
                <c:pt idx="1">
                  <c:v>2756</c:v>
                </c:pt>
                <c:pt idx="2">
                  <c:v>2686</c:v>
                </c:pt>
              </c:numCache>
            </c:numRef>
          </c:val>
          <c:extLst>
            <c:ext xmlns:c16="http://schemas.microsoft.com/office/drawing/2014/chart" uri="{C3380CC4-5D6E-409C-BE32-E72D297353CC}">
              <c16:uniqueId val="{00000002-C77E-4A4D-B9AC-0B19AFFF12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
22,330
241.13
18,134,950
17,186,036
643,311
9,095,056
13,190,022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年度は前年度と同数値となり、類似団体平均を</a:t>
          </a:r>
          <a:r>
            <a:rPr kumimoji="1" lang="en-US" altLang="ja-JP" sz="1100">
              <a:latin typeface="ＭＳ Ｐゴシック" panose="020B0600070205080204" pitchFamily="50" charset="-128"/>
              <a:ea typeface="ＭＳ Ｐゴシック" panose="020B0600070205080204" pitchFamily="50" charset="-128"/>
            </a:rPr>
            <a:t>0.06</a:t>
          </a:r>
          <a:r>
            <a:rPr kumimoji="1" lang="ja-JP" altLang="en-US" sz="1100">
              <a:latin typeface="ＭＳ Ｐゴシック" panose="020B0600070205080204" pitchFamily="50" charset="-128"/>
              <a:ea typeface="ＭＳ Ｐゴシック" panose="020B0600070205080204" pitchFamily="50" charset="-128"/>
            </a:rPr>
            <a:t>下回った。直近</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年間は横ばいの状況が続いている。</a:t>
          </a:r>
        </a:p>
        <a:p>
          <a:r>
            <a:rPr kumimoji="1" lang="ja-JP" altLang="en-US" sz="1100">
              <a:latin typeface="ＭＳ Ｐゴシック" panose="020B0600070205080204" pitchFamily="50" charset="-128"/>
              <a:ea typeface="ＭＳ Ｐゴシック" panose="020B0600070205080204" pitchFamily="50" charset="-128"/>
            </a:rPr>
            <a:t>　基準財政収入額は、企業業績が好調だったことにより法人税収入に回復が見られたことや設備投資による固定資産税の増加により、前年度よりも数値が増加した。</a:t>
          </a:r>
        </a:p>
        <a:p>
          <a:r>
            <a:rPr kumimoji="1" lang="ja-JP" altLang="en-US" sz="1100">
              <a:latin typeface="ＭＳ Ｐゴシック" panose="020B0600070205080204" pitchFamily="50" charset="-128"/>
              <a:ea typeface="ＭＳ Ｐゴシック" panose="020B0600070205080204" pitchFamily="50" charset="-128"/>
            </a:rPr>
            <a:t>　しかし現状の動向では、生産年齢人口を中心とした人口減少など市税収入への影響は避けられない状況にあり、今後も厳しい財政運営が予想される。企業誘致による雇用や移住・定住政策、子育て支援などによる人口減少対策を最優先課題とし、将来的な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128815</xdr:rowOff>
    </xdr:to>
    <xdr:cxnSp macro="">
      <xdr:nvCxnSpPr>
        <xdr:cNvPr id="77" name="直線コネクタ 76"/>
        <xdr:cNvCxnSpPr/>
      </xdr:nvCxnSpPr>
      <xdr:spPr>
        <a:xfrm>
          <a:off x="2336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80" name="直線コネクタ 79"/>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5041900" y="725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前年比</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ポイント悪化し、類似団体平均との差は</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ポイントとなった。</a:t>
          </a:r>
        </a:p>
        <a:p>
          <a:r>
            <a:rPr kumimoji="1" lang="ja-JP" altLang="en-US" sz="1050">
              <a:latin typeface="ＭＳ Ｐゴシック" panose="020B0600070205080204" pitchFamily="50" charset="-128"/>
              <a:ea typeface="ＭＳ Ｐゴシック" panose="020B0600070205080204" pitchFamily="50" charset="-128"/>
            </a:rPr>
            <a:t>　人件費は常用職員の増加や会計年度職員の市町村職員共済組合への移行による共済負担金と厚生年金保険料の増額、施設の老朽化による維持補修費の増加などにより、比率の分子である経常的経費が増加した。また、地方税は増加したが、地方特例交付金、普通交付税、臨時財政対策債などが減少したため、分母となる経常一般財源が全体として減少したことが比率悪化の要因と考えられる。</a:t>
          </a:r>
        </a:p>
        <a:p>
          <a:r>
            <a:rPr kumimoji="1" lang="ja-JP" altLang="en-US" sz="1050">
              <a:latin typeface="ＭＳ Ｐゴシック" panose="020B0600070205080204" pitchFamily="50" charset="-128"/>
              <a:ea typeface="ＭＳ Ｐゴシック" panose="020B0600070205080204" pitchFamily="50" charset="-128"/>
            </a:rPr>
            <a:t>　今後も人口減少が進むことが予想されるとともに、令和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合併算定替の終了などによる普通交付税の減少などから財政規模の縮小は避けられない。一方で公共施設の維持管理費や社会保障費は増加傾向にあることから、人件費、物件費、公債費などの経常費用の抑制に努めるとともに今後の施設管理の検討を行い、比率の改善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61</xdr:row>
      <xdr:rowOff>119380</xdr:rowOff>
    </xdr:to>
    <xdr:cxnSp macro="">
      <xdr:nvCxnSpPr>
        <xdr:cNvPr id="134" name="直線コネクタ 133"/>
        <xdr:cNvCxnSpPr/>
      </xdr:nvCxnSpPr>
      <xdr:spPr>
        <a:xfrm>
          <a:off x="4114800" y="105697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17356</xdr:rowOff>
    </xdr:from>
    <xdr:to>
      <xdr:col>19</xdr:col>
      <xdr:colOff>133350</xdr:colOff>
      <xdr:row>61</xdr:row>
      <xdr:rowOff>111337</xdr:rowOff>
    </xdr:to>
    <xdr:cxnSp macro="">
      <xdr:nvCxnSpPr>
        <xdr:cNvPr id="137" name="直線コネクタ 136"/>
        <xdr:cNvCxnSpPr/>
      </xdr:nvCxnSpPr>
      <xdr:spPr>
        <a:xfrm>
          <a:off x="3225800" y="1030435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17356</xdr:rowOff>
    </xdr:from>
    <xdr:to>
      <xdr:col>15</xdr:col>
      <xdr:colOff>82550</xdr:colOff>
      <xdr:row>60</xdr:row>
      <xdr:rowOff>81704</xdr:rowOff>
    </xdr:to>
    <xdr:cxnSp macro="">
      <xdr:nvCxnSpPr>
        <xdr:cNvPr id="140" name="直線コネクタ 139"/>
        <xdr:cNvCxnSpPr/>
      </xdr:nvCxnSpPr>
      <xdr:spPr>
        <a:xfrm flipV="1">
          <a:off x="2336800" y="103043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81704</xdr:rowOff>
    </xdr:to>
    <xdr:cxnSp macro="">
      <xdr:nvCxnSpPr>
        <xdr:cNvPr id="143" name="直線コネクタ 142"/>
        <xdr:cNvCxnSpPr/>
      </xdr:nvCxnSpPr>
      <xdr:spPr>
        <a:xfrm>
          <a:off x="1447800" y="1027218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74523</xdr:rowOff>
    </xdr:from>
    <xdr:ext cx="762000" cy="259045"/>
    <xdr:sp macro="" textlink="">
      <xdr:nvSpPr>
        <xdr:cNvPr id="145" name="テキスト ボックス 144"/>
        <xdr:cNvSpPr txBox="1"/>
      </xdr:nvSpPr>
      <xdr:spPr>
        <a:xfrm>
          <a:off x="1955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7" name="テキスト ボックス 146"/>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53" name="楕円 152"/>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40657</xdr:rowOff>
    </xdr:from>
    <xdr:ext cx="762000" cy="259045"/>
    <xdr:sp macro="" textlink="">
      <xdr:nvSpPr>
        <xdr:cNvPr id="154"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5" name="楕円 154"/>
        <xdr:cNvSpPr/>
      </xdr:nvSpPr>
      <xdr:spPr>
        <a:xfrm>
          <a:off x="4064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146914</xdr:rowOff>
    </xdr:from>
    <xdr:ext cx="736600" cy="259045"/>
    <xdr:sp macro="" textlink="">
      <xdr:nvSpPr>
        <xdr:cNvPr id="156" name="テキスト ボックス 155"/>
        <xdr:cNvSpPr txBox="1"/>
      </xdr:nvSpPr>
      <xdr:spPr>
        <a:xfrm>
          <a:off x="3733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7" name="楕円 156"/>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52933</xdr:rowOff>
    </xdr:from>
    <xdr:ext cx="762000" cy="259045"/>
    <xdr:sp macro="" textlink="">
      <xdr:nvSpPr>
        <xdr:cNvPr id="158" name="テキスト ボックス 157"/>
        <xdr:cNvSpPr txBox="1"/>
      </xdr:nvSpPr>
      <xdr:spPr>
        <a:xfrm>
          <a:off x="2844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30904</xdr:rowOff>
    </xdr:from>
    <xdr:to>
      <xdr:col>11</xdr:col>
      <xdr:colOff>82550</xdr:colOff>
      <xdr:row>60</xdr:row>
      <xdr:rowOff>132504</xdr:rowOff>
    </xdr:to>
    <xdr:sp macro="" textlink="">
      <xdr:nvSpPr>
        <xdr:cNvPr id="159" name="楕円 158"/>
        <xdr:cNvSpPr/>
      </xdr:nvSpPr>
      <xdr:spPr>
        <a:xfrm>
          <a:off x="2286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142681</xdr:rowOff>
    </xdr:from>
    <xdr:ext cx="762000" cy="259045"/>
    <xdr:sp macro="" textlink="">
      <xdr:nvSpPr>
        <xdr:cNvPr id="160" name="テキスト ボックス 159"/>
        <xdr:cNvSpPr txBox="1"/>
      </xdr:nvSpPr>
      <xdr:spPr>
        <a:xfrm>
          <a:off x="1955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61" name="楕円 160"/>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62" name="テキスト ボックス 161"/>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a:t>
          </a:r>
          <a:r>
            <a:rPr kumimoji="1" lang="en-US" altLang="ja-JP" sz="1100">
              <a:latin typeface="ＭＳ Ｐゴシック" panose="020B0600070205080204" pitchFamily="50" charset="-128"/>
              <a:ea typeface="ＭＳ Ｐゴシック" panose="020B0600070205080204" pitchFamily="50" charset="-128"/>
            </a:rPr>
            <a:t>65,403</a:t>
          </a:r>
          <a:r>
            <a:rPr kumimoji="1" lang="ja-JP" altLang="en-US" sz="1100">
              <a:latin typeface="ＭＳ Ｐゴシック" panose="020B0600070205080204" pitchFamily="50" charset="-128"/>
              <a:ea typeface="ＭＳ Ｐゴシック" panose="020B0600070205080204" pitchFamily="50" charset="-128"/>
            </a:rPr>
            <a:t>円上回り、前年度比</a:t>
          </a:r>
          <a:r>
            <a:rPr kumimoji="1" lang="en-US" altLang="ja-JP" sz="1100">
              <a:latin typeface="ＭＳ Ｐゴシック" panose="020B0600070205080204" pitchFamily="50" charset="-128"/>
              <a:ea typeface="ＭＳ Ｐゴシック" panose="020B0600070205080204" pitchFamily="50" charset="-128"/>
            </a:rPr>
            <a:t>7,443</a:t>
          </a:r>
          <a:r>
            <a:rPr kumimoji="1" lang="ja-JP" altLang="en-US" sz="1100">
              <a:latin typeface="ＭＳ Ｐゴシック" panose="020B0600070205080204" pitchFamily="50" charset="-128"/>
              <a:ea typeface="ＭＳ Ｐゴシック" panose="020B0600070205080204" pitchFamily="50" charset="-128"/>
            </a:rPr>
            <a:t>円増加した。</a:t>
          </a:r>
        </a:p>
        <a:p>
          <a:r>
            <a:rPr kumimoji="1" lang="ja-JP" altLang="en-US" sz="1100">
              <a:latin typeface="ＭＳ Ｐゴシック" panose="020B0600070205080204" pitchFamily="50" charset="-128"/>
              <a:ea typeface="ＭＳ Ｐゴシック" panose="020B0600070205080204" pitchFamily="50" charset="-128"/>
            </a:rPr>
            <a:t>　人件費は、常用職員の増加や会計年度職員の市町村職員共済組合への移行による共済負担金と厚生年金保険料が増額した。</a:t>
          </a:r>
        </a:p>
        <a:p>
          <a:r>
            <a:rPr kumimoji="1" lang="ja-JP" altLang="en-US" sz="1100">
              <a:latin typeface="ＭＳ Ｐゴシック" panose="020B0600070205080204" pitchFamily="50" charset="-128"/>
              <a:ea typeface="ＭＳ Ｐゴシック" panose="020B0600070205080204" pitchFamily="50" charset="-128"/>
            </a:rPr>
            <a:t>　物件費は、ふるさと納税特産品返礼事業、新型コロナウイルスワクチン接種事業などが減少したが、人件費の増加などによる委託料の増加やコロナ禍で中止・延期していた各種視察・研修等の再開による旅費の増加などにより全体としては増加した。</a:t>
          </a: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き、事務事業の効率化を進め、行政経費の抑制を図るとともに、「にかほ市公共施設等総合管理計画」を基本とした公共施設の統廃合、計画的改修による管理運営費用等経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167878</xdr:rowOff>
    </xdr:from>
    <xdr:to>
      <xdr:col>23</xdr:col>
      <xdr:colOff>133350</xdr:colOff>
      <xdr:row>88</xdr:row>
      <xdr:rowOff>56296</xdr:rowOff>
    </xdr:to>
    <xdr:cxnSp macro="">
      <xdr:nvCxnSpPr>
        <xdr:cNvPr id="197" name="直線コネクタ 196"/>
        <xdr:cNvCxnSpPr/>
      </xdr:nvCxnSpPr>
      <xdr:spPr>
        <a:xfrm>
          <a:off x="4114800" y="15084028"/>
          <a:ext cx="838200" cy="5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147030</xdr:rowOff>
    </xdr:from>
    <xdr:to>
      <xdr:col>19</xdr:col>
      <xdr:colOff>133350</xdr:colOff>
      <xdr:row>87</xdr:row>
      <xdr:rowOff>167878</xdr:rowOff>
    </xdr:to>
    <xdr:cxnSp macro="">
      <xdr:nvCxnSpPr>
        <xdr:cNvPr id="200" name="直線コネクタ 199"/>
        <xdr:cNvCxnSpPr/>
      </xdr:nvCxnSpPr>
      <xdr:spPr>
        <a:xfrm>
          <a:off x="3225800" y="15063180"/>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96822</xdr:rowOff>
    </xdr:from>
    <xdr:to>
      <xdr:col>15</xdr:col>
      <xdr:colOff>82550</xdr:colOff>
      <xdr:row>87</xdr:row>
      <xdr:rowOff>147030</xdr:rowOff>
    </xdr:to>
    <xdr:cxnSp macro="">
      <xdr:nvCxnSpPr>
        <xdr:cNvPr id="203" name="直線コネクタ 202"/>
        <xdr:cNvCxnSpPr/>
      </xdr:nvCxnSpPr>
      <xdr:spPr>
        <a:xfrm>
          <a:off x="2336800" y="14841522"/>
          <a:ext cx="889000" cy="22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146583</xdr:rowOff>
    </xdr:from>
    <xdr:to>
      <xdr:col>11</xdr:col>
      <xdr:colOff>31750</xdr:colOff>
      <xdr:row>86</xdr:row>
      <xdr:rowOff>96822</xdr:rowOff>
    </xdr:to>
    <xdr:cxnSp macro="">
      <xdr:nvCxnSpPr>
        <xdr:cNvPr id="206" name="直線コネクタ 205"/>
        <xdr:cNvCxnSpPr/>
      </xdr:nvCxnSpPr>
      <xdr:spPr>
        <a:xfrm>
          <a:off x="1447800" y="14548383"/>
          <a:ext cx="889000" cy="29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5496</xdr:rowOff>
    </xdr:from>
    <xdr:to>
      <xdr:col>23</xdr:col>
      <xdr:colOff>184150</xdr:colOff>
      <xdr:row>88</xdr:row>
      <xdr:rowOff>107096</xdr:rowOff>
    </xdr:to>
    <xdr:sp macro="" textlink="">
      <xdr:nvSpPr>
        <xdr:cNvPr id="216" name="楕円 215"/>
        <xdr:cNvSpPr/>
      </xdr:nvSpPr>
      <xdr:spPr>
        <a:xfrm>
          <a:off x="4902200" y="1509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149023</xdr:rowOff>
    </xdr:from>
    <xdr:ext cx="762000" cy="259045"/>
    <xdr:sp macro="" textlink="">
      <xdr:nvSpPr>
        <xdr:cNvPr id="217" name="人件費・物件費等の状況該当値テキスト"/>
        <xdr:cNvSpPr txBox="1"/>
      </xdr:nvSpPr>
      <xdr:spPr>
        <a:xfrm>
          <a:off x="5041900" y="1506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117078</xdr:rowOff>
    </xdr:from>
    <xdr:to>
      <xdr:col>19</xdr:col>
      <xdr:colOff>184150</xdr:colOff>
      <xdr:row>88</xdr:row>
      <xdr:rowOff>47228</xdr:rowOff>
    </xdr:to>
    <xdr:sp macro="" textlink="">
      <xdr:nvSpPr>
        <xdr:cNvPr id="218" name="楕円 217"/>
        <xdr:cNvSpPr/>
      </xdr:nvSpPr>
      <xdr:spPr>
        <a:xfrm>
          <a:off x="4064000" y="150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32005</xdr:rowOff>
    </xdr:from>
    <xdr:ext cx="736600" cy="259045"/>
    <xdr:sp macro="" textlink="">
      <xdr:nvSpPr>
        <xdr:cNvPr id="219" name="テキスト ボックス 218"/>
        <xdr:cNvSpPr txBox="1"/>
      </xdr:nvSpPr>
      <xdr:spPr>
        <a:xfrm>
          <a:off x="3733800" y="1511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96230</xdr:rowOff>
    </xdr:from>
    <xdr:to>
      <xdr:col>15</xdr:col>
      <xdr:colOff>133350</xdr:colOff>
      <xdr:row>88</xdr:row>
      <xdr:rowOff>26380</xdr:rowOff>
    </xdr:to>
    <xdr:sp macro="" textlink="">
      <xdr:nvSpPr>
        <xdr:cNvPr id="220" name="楕円 219"/>
        <xdr:cNvSpPr/>
      </xdr:nvSpPr>
      <xdr:spPr>
        <a:xfrm>
          <a:off x="3175000" y="150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11157</xdr:rowOff>
    </xdr:from>
    <xdr:ext cx="762000" cy="259045"/>
    <xdr:sp macro="" textlink="">
      <xdr:nvSpPr>
        <xdr:cNvPr id="221" name="テキスト ボックス 220"/>
        <xdr:cNvSpPr txBox="1"/>
      </xdr:nvSpPr>
      <xdr:spPr>
        <a:xfrm>
          <a:off x="2844800" y="1509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46022</xdr:rowOff>
    </xdr:from>
    <xdr:to>
      <xdr:col>11</xdr:col>
      <xdr:colOff>82550</xdr:colOff>
      <xdr:row>86</xdr:row>
      <xdr:rowOff>147622</xdr:rowOff>
    </xdr:to>
    <xdr:sp macro="" textlink="">
      <xdr:nvSpPr>
        <xdr:cNvPr id="222" name="楕円 221"/>
        <xdr:cNvSpPr/>
      </xdr:nvSpPr>
      <xdr:spPr>
        <a:xfrm>
          <a:off x="2286000" y="147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132399</xdr:rowOff>
    </xdr:from>
    <xdr:ext cx="762000" cy="259045"/>
    <xdr:sp macro="" textlink="">
      <xdr:nvSpPr>
        <xdr:cNvPr id="223" name="テキスト ボックス 222"/>
        <xdr:cNvSpPr txBox="1"/>
      </xdr:nvSpPr>
      <xdr:spPr>
        <a:xfrm>
          <a:off x="1955800" y="148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95783</xdr:rowOff>
    </xdr:from>
    <xdr:to>
      <xdr:col>7</xdr:col>
      <xdr:colOff>31750</xdr:colOff>
      <xdr:row>85</xdr:row>
      <xdr:rowOff>25933</xdr:rowOff>
    </xdr:to>
    <xdr:sp macro="" textlink="">
      <xdr:nvSpPr>
        <xdr:cNvPr id="224" name="楕円 223"/>
        <xdr:cNvSpPr/>
      </xdr:nvSpPr>
      <xdr:spPr>
        <a:xfrm>
          <a:off x="1397000" y="144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10710</xdr:rowOff>
    </xdr:from>
    <xdr:ext cx="762000" cy="259045"/>
    <xdr:sp macro="" textlink="">
      <xdr:nvSpPr>
        <xdr:cNvPr id="225" name="テキスト ボックス 224"/>
        <xdr:cNvSpPr txBox="1"/>
      </xdr:nvSpPr>
      <xdr:spPr>
        <a:xfrm>
          <a:off x="1066800" y="1458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ポイント、全国市平均を</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自主削減努力により直近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年間は低水準で推移しており、今後も国や他団体の動向を考慮した上で、本市の実情に合った給与水準となるよう引き続き適正化に努める。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82</xdr:row>
      <xdr:rowOff>164041</xdr:rowOff>
    </xdr:to>
    <xdr:cxnSp macro="">
      <xdr:nvCxnSpPr>
        <xdr:cNvPr id="259" name="直線コネクタ 258"/>
        <xdr:cNvCxnSpPr/>
      </xdr:nvCxnSpPr>
      <xdr:spPr>
        <a:xfrm flipV="1">
          <a:off x="16179800" y="141827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82</xdr:row>
      <xdr:rowOff>164041</xdr:rowOff>
    </xdr:to>
    <xdr:cxnSp macro="">
      <xdr:nvCxnSpPr>
        <xdr:cNvPr id="262" name="直線コネクタ 261"/>
        <xdr:cNvCxnSpPr/>
      </xdr:nvCxnSpPr>
      <xdr:spPr>
        <a:xfrm>
          <a:off x="15290800" y="141425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82</xdr:row>
      <xdr:rowOff>83609</xdr:rowOff>
    </xdr:to>
    <xdr:cxnSp macro="">
      <xdr:nvCxnSpPr>
        <xdr:cNvPr id="265" name="直線コネクタ 264"/>
        <xdr:cNvCxnSpPr/>
      </xdr:nvCxnSpPr>
      <xdr:spPr>
        <a:xfrm>
          <a:off x="14401800" y="141022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43391</xdr:rowOff>
    </xdr:from>
    <xdr:to>
      <xdr:col>68</xdr:col>
      <xdr:colOff>152400</xdr:colOff>
      <xdr:row>82</xdr:row>
      <xdr:rowOff>103716</xdr:rowOff>
    </xdr:to>
    <xdr:cxnSp macro="">
      <xdr:nvCxnSpPr>
        <xdr:cNvPr id="268" name="直線コネクタ 267"/>
        <xdr:cNvCxnSpPr/>
      </xdr:nvCxnSpPr>
      <xdr:spPr>
        <a:xfrm flipV="1">
          <a:off x="13512800" y="1410229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2" name="テキスト ボックス 27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8" name="楕円 277"/>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9" name="給与水準   （国との比較）該当値テキスト"/>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113241</xdr:rowOff>
    </xdr:from>
    <xdr:to>
      <xdr:col>77</xdr:col>
      <xdr:colOff>95250</xdr:colOff>
      <xdr:row>83</xdr:row>
      <xdr:rowOff>43391</xdr:rowOff>
    </xdr:to>
    <xdr:sp macro="" textlink="">
      <xdr:nvSpPr>
        <xdr:cNvPr id="280" name="楕円 279"/>
        <xdr:cNvSpPr/>
      </xdr:nvSpPr>
      <xdr:spPr>
        <a:xfrm>
          <a:off x="161290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53568</xdr:rowOff>
    </xdr:from>
    <xdr:ext cx="736600" cy="259045"/>
    <xdr:sp macro="" textlink="">
      <xdr:nvSpPr>
        <xdr:cNvPr id="281" name="テキスト ボックス 280"/>
        <xdr:cNvSpPr txBox="1"/>
      </xdr:nvSpPr>
      <xdr:spPr>
        <a:xfrm>
          <a:off x="15798800" y="13941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82" name="楕円 281"/>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83" name="テキスト ボックス 282"/>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164041</xdr:rowOff>
    </xdr:from>
    <xdr:to>
      <xdr:col>68</xdr:col>
      <xdr:colOff>203200</xdr:colOff>
      <xdr:row>82</xdr:row>
      <xdr:rowOff>94191</xdr:rowOff>
    </xdr:to>
    <xdr:sp macro="" textlink="">
      <xdr:nvSpPr>
        <xdr:cNvPr id="284" name="楕円 283"/>
        <xdr:cNvSpPr/>
      </xdr:nvSpPr>
      <xdr:spPr>
        <a:xfrm>
          <a:off x="14351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104368</xdr:rowOff>
    </xdr:from>
    <xdr:ext cx="762000" cy="259045"/>
    <xdr:sp macro="" textlink="">
      <xdr:nvSpPr>
        <xdr:cNvPr id="285" name="テキスト ボックス 284"/>
        <xdr:cNvSpPr txBox="1"/>
      </xdr:nvSpPr>
      <xdr:spPr>
        <a:xfrm>
          <a:off x="14020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6" name="楕円 285"/>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7" name="テキスト ボックス 286"/>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0.61</a:t>
          </a:r>
          <a:r>
            <a:rPr kumimoji="1" lang="ja-JP" altLang="en-US" sz="1200">
              <a:latin typeface="ＭＳ Ｐゴシック" panose="020B0600070205080204" pitchFamily="50" charset="-128"/>
              <a:ea typeface="ＭＳ Ｐゴシック" panose="020B0600070205080204" pitchFamily="50" charset="-128"/>
            </a:rPr>
            <a:t>人増加し、類似団体平均を</a:t>
          </a:r>
          <a:r>
            <a:rPr kumimoji="1" lang="en-US" altLang="ja-JP" sz="1200">
              <a:latin typeface="ＭＳ Ｐゴシック" panose="020B0600070205080204" pitchFamily="50" charset="-128"/>
              <a:ea typeface="ＭＳ Ｐゴシック" panose="020B0600070205080204" pitchFamily="50" charset="-128"/>
            </a:rPr>
            <a:t>2.03</a:t>
          </a:r>
          <a:r>
            <a:rPr kumimoji="1" lang="ja-JP" altLang="en-US" sz="1200">
              <a:latin typeface="ＭＳ Ｐゴシック" panose="020B0600070205080204" pitchFamily="50" charset="-128"/>
              <a:ea typeface="ＭＳ Ｐゴシック" panose="020B0600070205080204" pitchFamily="50" charset="-128"/>
            </a:rPr>
            <a:t>人上回っている。</a:t>
          </a:r>
        </a:p>
        <a:p>
          <a:r>
            <a:rPr kumimoji="1" lang="ja-JP" altLang="en-US" sz="1200">
              <a:latin typeface="ＭＳ Ｐゴシック" panose="020B0600070205080204" pitchFamily="50" charset="-128"/>
              <a:ea typeface="ＭＳ Ｐゴシック" panose="020B0600070205080204" pitchFamily="50" charset="-128"/>
            </a:rPr>
            <a:t>　類似団体平均より職員数が多い要因として、消防業務を市単独で行っており、職員数に消防職員が含まれていることなどによる。</a:t>
          </a:r>
        </a:p>
        <a:p>
          <a:r>
            <a:rPr kumimoji="1" lang="ja-JP" altLang="en-US" sz="1200">
              <a:latin typeface="ＭＳ Ｐゴシック" panose="020B0600070205080204" pitchFamily="50" charset="-128"/>
              <a:ea typeface="ＭＳ Ｐゴシック" panose="020B0600070205080204" pitchFamily="50" charset="-128"/>
            </a:rPr>
            <a:t>　これまで「にかほ市行財政改革大綱」に基づき、新規採用者を退職者数以下として徹底した定員管理を実施してきているが、早期退職者数の増加による人員不足を解消するため、採用者数を調整している。今後は人口減少に歯止めがかからないため、数値も引き続き微増していくと考えられる。住民サービスの低下に繋がらないよう、年齢構成のバランスに配慮しながら適正な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95341</xdr:rowOff>
    </xdr:from>
    <xdr:to>
      <xdr:col>81</xdr:col>
      <xdr:colOff>44450</xdr:colOff>
      <xdr:row>64</xdr:row>
      <xdr:rowOff>29028</xdr:rowOff>
    </xdr:to>
    <xdr:cxnSp macro="">
      <xdr:nvCxnSpPr>
        <xdr:cNvPr id="324" name="直線コネクタ 323"/>
        <xdr:cNvCxnSpPr/>
      </xdr:nvCxnSpPr>
      <xdr:spPr>
        <a:xfrm>
          <a:off x="16179800" y="10896691"/>
          <a:ext cx="838200" cy="10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64316</xdr:rowOff>
    </xdr:from>
    <xdr:to>
      <xdr:col>77</xdr:col>
      <xdr:colOff>44450</xdr:colOff>
      <xdr:row>63</xdr:row>
      <xdr:rowOff>95341</xdr:rowOff>
    </xdr:to>
    <xdr:cxnSp macro="">
      <xdr:nvCxnSpPr>
        <xdr:cNvPr id="327" name="直線コネクタ 326"/>
        <xdr:cNvCxnSpPr/>
      </xdr:nvCxnSpPr>
      <xdr:spPr>
        <a:xfrm>
          <a:off x="15290800" y="1086566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35016</xdr:rowOff>
    </xdr:from>
    <xdr:to>
      <xdr:col>72</xdr:col>
      <xdr:colOff>203200</xdr:colOff>
      <xdr:row>63</xdr:row>
      <xdr:rowOff>64316</xdr:rowOff>
    </xdr:to>
    <xdr:cxnSp macro="">
      <xdr:nvCxnSpPr>
        <xdr:cNvPr id="330" name="直線コネクタ 329"/>
        <xdr:cNvCxnSpPr/>
      </xdr:nvCxnSpPr>
      <xdr:spPr>
        <a:xfrm>
          <a:off x="14401800" y="10836366"/>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35016</xdr:rowOff>
    </xdr:from>
    <xdr:to>
      <xdr:col>68</xdr:col>
      <xdr:colOff>152400</xdr:colOff>
      <xdr:row>63</xdr:row>
      <xdr:rowOff>84999</xdr:rowOff>
    </xdr:to>
    <xdr:cxnSp macro="">
      <xdr:nvCxnSpPr>
        <xdr:cNvPr id="333" name="直線コネクタ 332"/>
        <xdr:cNvCxnSpPr/>
      </xdr:nvCxnSpPr>
      <xdr:spPr>
        <a:xfrm flipV="1">
          <a:off x="13512800" y="10836366"/>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7" name="テキスト ボックス 336"/>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149678</xdr:rowOff>
    </xdr:from>
    <xdr:to>
      <xdr:col>81</xdr:col>
      <xdr:colOff>95250</xdr:colOff>
      <xdr:row>64</xdr:row>
      <xdr:rowOff>79828</xdr:rowOff>
    </xdr:to>
    <xdr:sp macro="" textlink="">
      <xdr:nvSpPr>
        <xdr:cNvPr id="343" name="楕円 342"/>
        <xdr:cNvSpPr/>
      </xdr:nvSpPr>
      <xdr:spPr>
        <a:xfrm>
          <a:off x="16967200" y="1095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121755</xdr:rowOff>
    </xdr:from>
    <xdr:ext cx="762000" cy="259045"/>
    <xdr:sp macro="" textlink="">
      <xdr:nvSpPr>
        <xdr:cNvPr id="344" name="定員管理の状況該当値テキスト"/>
        <xdr:cNvSpPr txBox="1"/>
      </xdr:nvSpPr>
      <xdr:spPr>
        <a:xfrm>
          <a:off x="17106900" y="1092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44541</xdr:rowOff>
    </xdr:from>
    <xdr:to>
      <xdr:col>77</xdr:col>
      <xdr:colOff>95250</xdr:colOff>
      <xdr:row>63</xdr:row>
      <xdr:rowOff>146141</xdr:rowOff>
    </xdr:to>
    <xdr:sp macro="" textlink="">
      <xdr:nvSpPr>
        <xdr:cNvPr id="345" name="楕円 344"/>
        <xdr:cNvSpPr/>
      </xdr:nvSpPr>
      <xdr:spPr>
        <a:xfrm>
          <a:off x="16129000" y="108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130918</xdr:rowOff>
    </xdr:from>
    <xdr:ext cx="736600" cy="259045"/>
    <xdr:sp macro="" textlink="">
      <xdr:nvSpPr>
        <xdr:cNvPr id="346" name="テキスト ボックス 345"/>
        <xdr:cNvSpPr txBox="1"/>
      </xdr:nvSpPr>
      <xdr:spPr>
        <a:xfrm>
          <a:off x="15798800" y="1093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13516</xdr:rowOff>
    </xdr:from>
    <xdr:to>
      <xdr:col>73</xdr:col>
      <xdr:colOff>44450</xdr:colOff>
      <xdr:row>63</xdr:row>
      <xdr:rowOff>115116</xdr:rowOff>
    </xdr:to>
    <xdr:sp macro="" textlink="">
      <xdr:nvSpPr>
        <xdr:cNvPr id="347" name="楕円 346"/>
        <xdr:cNvSpPr/>
      </xdr:nvSpPr>
      <xdr:spPr>
        <a:xfrm>
          <a:off x="15240000" y="108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99893</xdr:rowOff>
    </xdr:from>
    <xdr:ext cx="762000" cy="259045"/>
    <xdr:sp macro="" textlink="">
      <xdr:nvSpPr>
        <xdr:cNvPr id="348" name="テキスト ボックス 347"/>
        <xdr:cNvSpPr txBox="1"/>
      </xdr:nvSpPr>
      <xdr:spPr>
        <a:xfrm>
          <a:off x="14909800" y="109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155666</xdr:rowOff>
    </xdr:from>
    <xdr:to>
      <xdr:col>68</xdr:col>
      <xdr:colOff>203200</xdr:colOff>
      <xdr:row>63</xdr:row>
      <xdr:rowOff>85816</xdr:rowOff>
    </xdr:to>
    <xdr:sp macro="" textlink="">
      <xdr:nvSpPr>
        <xdr:cNvPr id="349" name="楕円 348"/>
        <xdr:cNvSpPr/>
      </xdr:nvSpPr>
      <xdr:spPr>
        <a:xfrm>
          <a:off x="14351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70593</xdr:rowOff>
    </xdr:from>
    <xdr:ext cx="762000" cy="259045"/>
    <xdr:sp macro="" textlink="">
      <xdr:nvSpPr>
        <xdr:cNvPr id="350" name="テキスト ボックス 349"/>
        <xdr:cNvSpPr txBox="1"/>
      </xdr:nvSpPr>
      <xdr:spPr>
        <a:xfrm>
          <a:off x="14020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34199</xdr:rowOff>
    </xdr:from>
    <xdr:to>
      <xdr:col>64</xdr:col>
      <xdr:colOff>152400</xdr:colOff>
      <xdr:row>63</xdr:row>
      <xdr:rowOff>135799</xdr:rowOff>
    </xdr:to>
    <xdr:sp macro="" textlink="">
      <xdr:nvSpPr>
        <xdr:cNvPr id="351" name="楕円 350"/>
        <xdr:cNvSpPr/>
      </xdr:nvSpPr>
      <xdr:spPr>
        <a:xfrm>
          <a:off x="13462000" y="108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120576</xdr:rowOff>
    </xdr:from>
    <xdr:ext cx="762000" cy="259045"/>
    <xdr:sp macro="" textlink="">
      <xdr:nvSpPr>
        <xdr:cNvPr id="352" name="テキスト ボックス 351"/>
        <xdr:cNvSpPr txBox="1"/>
      </xdr:nvSpPr>
      <xdr:spPr>
        <a:xfrm>
          <a:off x="13131800" y="1092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比率の分子は、特定財源や基準財政需要額算入額の減額はあったものの、元利償還金及び準元利償還金等の減額が大きかったことにより減少した。一方で分母は標準財政規模の減額に比し、基準財政需要額算入額の減額が大きかったことによる増加し、全体として比率減少の要因となっている。</a:t>
          </a:r>
        </a:p>
        <a:p>
          <a:r>
            <a:rPr kumimoji="1" lang="ja-JP" altLang="en-US" sz="1300">
              <a:latin typeface="ＭＳ Ｐゴシック" panose="020B0600070205080204" pitchFamily="50" charset="-128"/>
              <a:ea typeface="ＭＳ Ｐゴシック" panose="020B0600070205080204" pitchFamily="50" charset="-128"/>
            </a:rPr>
            <a:t>　今後も財政状況を勘案しながら地方債の発行を抑制し、公債費負担の健全化に努める。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104926</xdr:rowOff>
    </xdr:to>
    <xdr:cxnSp macro="">
      <xdr:nvCxnSpPr>
        <xdr:cNvPr id="388" name="直線コネクタ 387"/>
        <xdr:cNvCxnSpPr/>
      </xdr:nvCxnSpPr>
      <xdr:spPr>
        <a:xfrm flipV="1">
          <a:off x="16179800" y="7065433"/>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89"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104926</xdr:rowOff>
    </xdr:to>
    <xdr:cxnSp macro="">
      <xdr:nvCxnSpPr>
        <xdr:cNvPr id="391" name="直線コネクタ 390"/>
        <xdr:cNvCxnSpPr/>
      </xdr:nvCxnSpPr>
      <xdr:spPr>
        <a:xfrm>
          <a:off x="15290800" y="706543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70455</xdr:rowOff>
    </xdr:to>
    <xdr:cxnSp macro="">
      <xdr:nvCxnSpPr>
        <xdr:cNvPr id="394" name="直線コネクタ 393"/>
        <xdr:cNvCxnSpPr/>
      </xdr:nvCxnSpPr>
      <xdr:spPr>
        <a:xfrm flipV="1">
          <a:off x="14401800" y="706543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94542</xdr:rowOff>
    </xdr:from>
    <xdr:ext cx="762000" cy="259045"/>
    <xdr:sp macro="" textlink="">
      <xdr:nvSpPr>
        <xdr:cNvPr id="396" name="テキスト ボックス 395"/>
        <xdr:cNvSpPr txBox="1"/>
      </xdr:nvSpPr>
      <xdr:spPr>
        <a:xfrm>
          <a:off x="14909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70455</xdr:rowOff>
    </xdr:from>
    <xdr:to>
      <xdr:col>68</xdr:col>
      <xdr:colOff>152400</xdr:colOff>
      <xdr:row>41</xdr:row>
      <xdr:rowOff>150888</xdr:rowOff>
    </xdr:to>
    <xdr:cxnSp macro="">
      <xdr:nvCxnSpPr>
        <xdr:cNvPr id="397" name="直線コネクタ 396"/>
        <xdr:cNvCxnSpPr/>
      </xdr:nvCxnSpPr>
      <xdr:spPr>
        <a:xfrm flipV="1">
          <a:off x="13512800" y="709990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7" name="楕円 406"/>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408" name="公債費負担の状況該当値テキスト"/>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54126</xdr:rowOff>
    </xdr:from>
    <xdr:to>
      <xdr:col>77</xdr:col>
      <xdr:colOff>95250</xdr:colOff>
      <xdr:row>41</xdr:row>
      <xdr:rowOff>155726</xdr:rowOff>
    </xdr:to>
    <xdr:sp macro="" textlink="">
      <xdr:nvSpPr>
        <xdr:cNvPr id="409" name="楕円 408"/>
        <xdr:cNvSpPr/>
      </xdr:nvSpPr>
      <xdr:spPr>
        <a:xfrm>
          <a:off x="16129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140503</xdr:rowOff>
    </xdr:from>
    <xdr:ext cx="736600" cy="259045"/>
    <xdr:sp macro="" textlink="">
      <xdr:nvSpPr>
        <xdr:cNvPr id="410" name="テキスト ボックス 409"/>
        <xdr:cNvSpPr txBox="1"/>
      </xdr:nvSpPr>
      <xdr:spPr>
        <a:xfrm>
          <a:off x="15798800" y="716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1" name="楕円 410"/>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12" name="テキスト ボックス 411"/>
        <xdr:cNvSpPr txBox="1"/>
      </xdr:nvSpPr>
      <xdr:spPr>
        <a:xfrm>
          <a:off x="14909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19655</xdr:rowOff>
    </xdr:from>
    <xdr:to>
      <xdr:col>68</xdr:col>
      <xdr:colOff>203200</xdr:colOff>
      <xdr:row>41</xdr:row>
      <xdr:rowOff>121255</xdr:rowOff>
    </xdr:to>
    <xdr:sp macro="" textlink="">
      <xdr:nvSpPr>
        <xdr:cNvPr id="413" name="楕円 412"/>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414" name="テキスト ボックス 413"/>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415" name="楕円 414"/>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15015</xdr:rowOff>
    </xdr:from>
    <xdr:ext cx="762000" cy="259045"/>
    <xdr:sp macro="" textlink="">
      <xdr:nvSpPr>
        <xdr:cNvPr id="416" name="テキスト ボックス 415"/>
        <xdr:cNvSpPr txBox="1"/>
      </xdr:nvSpPr>
      <xdr:spPr>
        <a:xfrm>
          <a:off x="13131800" y="721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ポイント増加し、類似平均団体を</a:t>
          </a:r>
          <a:r>
            <a:rPr kumimoji="1" lang="en-US" altLang="ja-JP" sz="1000">
              <a:latin typeface="ＭＳ Ｐゴシック" panose="020B0600070205080204" pitchFamily="50" charset="-128"/>
              <a:ea typeface="ＭＳ Ｐゴシック" panose="020B0600070205080204" pitchFamily="50" charset="-128"/>
            </a:rPr>
            <a:t>60.6</a:t>
          </a:r>
          <a:r>
            <a:rPr kumimoji="1" lang="ja-JP" altLang="en-US" sz="1000">
              <a:latin typeface="ＭＳ Ｐゴシック" panose="020B0600070205080204" pitchFamily="50" charset="-128"/>
              <a:ea typeface="ＭＳ Ｐゴシック" panose="020B0600070205080204" pitchFamily="50" charset="-128"/>
            </a:rPr>
            <a:t>ポイント上回っている。比率のうち、分子は充当可能基金の減少や基準財政需要額算入見込額が減少したことにより増加し、分母は基準財政需要額算入公債費等の減少により増加している。</a:t>
          </a:r>
        </a:p>
        <a:p>
          <a:r>
            <a:rPr kumimoji="1" lang="ja-JP" altLang="en-US" sz="1000">
              <a:latin typeface="ＭＳ Ｐゴシック" panose="020B0600070205080204" pitchFamily="50" charset="-128"/>
              <a:ea typeface="ＭＳ Ｐゴシック" panose="020B0600070205080204" pitchFamily="50" charset="-128"/>
            </a:rPr>
            <a:t>　将来負担額のうち地方債残高は、防災行政無線強靭化事業などを実施しながらも令和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年度に繰上償還を実施し、残高の増加を抑制している。また、下水道事業が令和</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月</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日に公営企業化することから打ち切り決算となり償還額が減少したため、公営企業債等繰入金も大幅に減少した。下水道整備事業の実施に伴い繰入金額が増減するため、資本費平準化債を発行することで将来負担の平準化を図っている。</a:t>
          </a:r>
        </a:p>
        <a:p>
          <a:r>
            <a:rPr kumimoji="1" lang="ja-JP" altLang="en-US" sz="1000">
              <a:latin typeface="ＭＳ Ｐゴシック" panose="020B0600070205080204" pitchFamily="50" charset="-128"/>
              <a:ea typeface="ＭＳ Ｐゴシック" panose="020B0600070205080204" pitchFamily="50" charset="-128"/>
            </a:rPr>
            <a:t>　充当可能基金は、ふるさと納税を原資とするみらい創造基金が寄附額の減少により積立額が減少したこと、財政調整基金取崩額が増加したことなどから基金残高が減少した。</a:t>
          </a:r>
        </a:p>
        <a:p>
          <a:r>
            <a:rPr kumimoji="1" lang="ja-JP" altLang="en-US" sz="1000">
              <a:latin typeface="ＭＳ Ｐゴシック" panose="020B0600070205080204" pitchFamily="50" charset="-128"/>
              <a:ea typeface="ＭＳ Ｐゴシック" panose="020B0600070205080204" pitchFamily="50" charset="-128"/>
            </a:rPr>
            <a:t>　今後も地方債の新規発行の精査や使用料金見直し等の経営改善のほか、充当可能基金の確保を図り、将来負担の軽減に努める。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3" name="直線コネクタ 43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4" name="テキスト ボックス 43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5" name="直線コネクタ 43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6" name="テキスト ボックス 43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7" name="直線コネクタ 43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8" name="テキスト ボックス 43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9" name="直線コネクタ 43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0" name="テキスト ボックス 43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1" name="直線コネクタ 44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2" name="テキスト ボックス 44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81421</xdr:rowOff>
    </xdr:to>
    <xdr:cxnSp macro="">
      <xdr:nvCxnSpPr>
        <xdr:cNvPr id="445" name="直線コネクタ 444"/>
        <xdr:cNvCxnSpPr/>
      </xdr:nvCxnSpPr>
      <xdr:spPr>
        <a:xfrm flipV="1">
          <a:off x="17018000" y="2370667"/>
          <a:ext cx="0" cy="1482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53498</xdr:rowOff>
    </xdr:from>
    <xdr:ext cx="762000" cy="259045"/>
    <xdr:sp macro="" textlink="">
      <xdr:nvSpPr>
        <xdr:cNvPr id="446" name="将来負担の状況最小値テキスト"/>
        <xdr:cNvSpPr txBox="1"/>
      </xdr:nvSpPr>
      <xdr:spPr>
        <a:xfrm>
          <a:off x="17106900" y="382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81421</xdr:rowOff>
    </xdr:from>
    <xdr:to>
      <xdr:col>81</xdr:col>
      <xdr:colOff>133350</xdr:colOff>
      <xdr:row>22</xdr:row>
      <xdr:rowOff>81421</xdr:rowOff>
    </xdr:to>
    <xdr:cxnSp macro="">
      <xdr:nvCxnSpPr>
        <xdr:cNvPr id="447" name="直線コネクタ 446"/>
        <xdr:cNvCxnSpPr/>
      </xdr:nvCxnSpPr>
      <xdr:spPr>
        <a:xfrm>
          <a:off x="16929100" y="385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9" name="直線コネクタ 44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56727</xdr:rowOff>
    </xdr:from>
    <xdr:to>
      <xdr:col>81</xdr:col>
      <xdr:colOff>44450</xdr:colOff>
      <xdr:row>18</xdr:row>
      <xdr:rowOff>96943</xdr:rowOff>
    </xdr:to>
    <xdr:cxnSp macro="">
      <xdr:nvCxnSpPr>
        <xdr:cNvPr id="450" name="直線コネクタ 449"/>
        <xdr:cNvCxnSpPr/>
      </xdr:nvCxnSpPr>
      <xdr:spPr>
        <a:xfrm>
          <a:off x="16179800" y="314282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51"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2" name="フローチャート: 判断 45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155787</xdr:rowOff>
    </xdr:from>
    <xdr:to>
      <xdr:col>77</xdr:col>
      <xdr:colOff>44450</xdr:colOff>
      <xdr:row>18</xdr:row>
      <xdr:rowOff>56727</xdr:rowOff>
    </xdr:to>
    <xdr:cxnSp macro="">
      <xdr:nvCxnSpPr>
        <xdr:cNvPr id="453" name="直線コネクタ 452"/>
        <xdr:cNvCxnSpPr/>
      </xdr:nvCxnSpPr>
      <xdr:spPr>
        <a:xfrm>
          <a:off x="15290800" y="30704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54" name="フローチャート: 判断 453"/>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5" name="テキスト ボックス 454"/>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155787</xdr:rowOff>
    </xdr:from>
    <xdr:to>
      <xdr:col>72</xdr:col>
      <xdr:colOff>203200</xdr:colOff>
      <xdr:row>19</xdr:row>
      <xdr:rowOff>80998</xdr:rowOff>
    </xdr:to>
    <xdr:cxnSp macro="">
      <xdr:nvCxnSpPr>
        <xdr:cNvPr id="456" name="直線コネクタ 455"/>
        <xdr:cNvCxnSpPr/>
      </xdr:nvCxnSpPr>
      <xdr:spPr>
        <a:xfrm flipV="1">
          <a:off x="14401800" y="3070437"/>
          <a:ext cx="889000" cy="2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97860</xdr:rowOff>
    </xdr:from>
    <xdr:to>
      <xdr:col>73</xdr:col>
      <xdr:colOff>44450</xdr:colOff>
      <xdr:row>15</xdr:row>
      <xdr:rowOff>28010</xdr:rowOff>
    </xdr:to>
    <xdr:sp macro="" textlink="">
      <xdr:nvSpPr>
        <xdr:cNvPr id="457" name="フローチャート: 判断 456"/>
        <xdr:cNvSpPr/>
      </xdr:nvSpPr>
      <xdr:spPr>
        <a:xfrm>
          <a:off x="15240000" y="249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38187</xdr:rowOff>
    </xdr:from>
    <xdr:ext cx="762000" cy="259045"/>
    <xdr:sp macro="" textlink="">
      <xdr:nvSpPr>
        <xdr:cNvPr id="458" name="テキスト ボックス 457"/>
        <xdr:cNvSpPr txBox="1"/>
      </xdr:nvSpPr>
      <xdr:spPr>
        <a:xfrm>
          <a:off x="14909800" y="226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80998</xdr:rowOff>
    </xdr:from>
    <xdr:to>
      <xdr:col>68</xdr:col>
      <xdr:colOff>152400</xdr:colOff>
      <xdr:row>20</xdr:row>
      <xdr:rowOff>2046</xdr:rowOff>
    </xdr:to>
    <xdr:cxnSp macro="">
      <xdr:nvCxnSpPr>
        <xdr:cNvPr id="459" name="直線コネクタ 458"/>
        <xdr:cNvCxnSpPr/>
      </xdr:nvCxnSpPr>
      <xdr:spPr>
        <a:xfrm flipV="1">
          <a:off x="13512800" y="33385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113947</xdr:rowOff>
    </xdr:from>
    <xdr:to>
      <xdr:col>68</xdr:col>
      <xdr:colOff>203200</xdr:colOff>
      <xdr:row>15</xdr:row>
      <xdr:rowOff>44097</xdr:rowOff>
    </xdr:to>
    <xdr:sp macro="" textlink="">
      <xdr:nvSpPr>
        <xdr:cNvPr id="460" name="フローチャート: 判断 459"/>
        <xdr:cNvSpPr/>
      </xdr:nvSpPr>
      <xdr:spPr>
        <a:xfrm>
          <a:off x="14351000" y="251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54274</xdr:rowOff>
    </xdr:from>
    <xdr:ext cx="762000" cy="259045"/>
    <xdr:sp macro="" textlink="">
      <xdr:nvSpPr>
        <xdr:cNvPr id="461" name="テキスト ボックス 460"/>
        <xdr:cNvSpPr txBox="1"/>
      </xdr:nvSpPr>
      <xdr:spPr>
        <a:xfrm>
          <a:off x="14020800" y="2283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119309</xdr:rowOff>
    </xdr:from>
    <xdr:to>
      <xdr:col>64</xdr:col>
      <xdr:colOff>152400</xdr:colOff>
      <xdr:row>15</xdr:row>
      <xdr:rowOff>49459</xdr:rowOff>
    </xdr:to>
    <xdr:sp macro="" textlink="">
      <xdr:nvSpPr>
        <xdr:cNvPr id="462" name="フローチャート: 判断 461"/>
        <xdr:cNvSpPr/>
      </xdr:nvSpPr>
      <xdr:spPr>
        <a:xfrm>
          <a:off x="13462000" y="251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59636</xdr:rowOff>
    </xdr:from>
    <xdr:ext cx="762000" cy="259045"/>
    <xdr:sp macro="" textlink="">
      <xdr:nvSpPr>
        <xdr:cNvPr id="463" name="テキスト ボックス 462"/>
        <xdr:cNvSpPr txBox="1"/>
      </xdr:nvSpPr>
      <xdr:spPr>
        <a:xfrm>
          <a:off x="13131800" y="2288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46143</xdr:rowOff>
    </xdr:from>
    <xdr:to>
      <xdr:col>81</xdr:col>
      <xdr:colOff>95250</xdr:colOff>
      <xdr:row>18</xdr:row>
      <xdr:rowOff>147743</xdr:rowOff>
    </xdr:to>
    <xdr:sp macro="" textlink="">
      <xdr:nvSpPr>
        <xdr:cNvPr id="469" name="楕円 468"/>
        <xdr:cNvSpPr/>
      </xdr:nvSpPr>
      <xdr:spPr>
        <a:xfrm>
          <a:off x="16967200" y="313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18220</xdr:rowOff>
    </xdr:from>
    <xdr:ext cx="762000" cy="259045"/>
    <xdr:sp macro="" textlink="">
      <xdr:nvSpPr>
        <xdr:cNvPr id="470" name="将来負担の状況該当値テキスト"/>
        <xdr:cNvSpPr txBox="1"/>
      </xdr:nvSpPr>
      <xdr:spPr>
        <a:xfrm>
          <a:off x="17106900" y="310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5927</xdr:rowOff>
    </xdr:from>
    <xdr:to>
      <xdr:col>77</xdr:col>
      <xdr:colOff>95250</xdr:colOff>
      <xdr:row>18</xdr:row>
      <xdr:rowOff>107527</xdr:rowOff>
    </xdr:to>
    <xdr:sp macro="" textlink="">
      <xdr:nvSpPr>
        <xdr:cNvPr id="471" name="楕円 470"/>
        <xdr:cNvSpPr/>
      </xdr:nvSpPr>
      <xdr:spPr>
        <a:xfrm>
          <a:off x="16129000" y="309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92304</xdr:rowOff>
    </xdr:from>
    <xdr:ext cx="736600" cy="259045"/>
    <xdr:sp macro="" textlink="">
      <xdr:nvSpPr>
        <xdr:cNvPr id="472" name="テキスト ボックス 471"/>
        <xdr:cNvSpPr txBox="1"/>
      </xdr:nvSpPr>
      <xdr:spPr>
        <a:xfrm>
          <a:off x="15798800" y="317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104987</xdr:rowOff>
    </xdr:from>
    <xdr:to>
      <xdr:col>73</xdr:col>
      <xdr:colOff>44450</xdr:colOff>
      <xdr:row>18</xdr:row>
      <xdr:rowOff>35137</xdr:rowOff>
    </xdr:to>
    <xdr:sp macro="" textlink="">
      <xdr:nvSpPr>
        <xdr:cNvPr id="473" name="楕円 472"/>
        <xdr:cNvSpPr/>
      </xdr:nvSpPr>
      <xdr:spPr>
        <a:xfrm>
          <a:off x="15240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19914</xdr:rowOff>
    </xdr:from>
    <xdr:ext cx="762000" cy="259045"/>
    <xdr:sp macro="" textlink="">
      <xdr:nvSpPr>
        <xdr:cNvPr id="474" name="テキスト ボックス 473"/>
        <xdr:cNvSpPr txBox="1"/>
      </xdr:nvSpPr>
      <xdr:spPr>
        <a:xfrm>
          <a:off x="14909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30198</xdr:rowOff>
    </xdr:from>
    <xdr:to>
      <xdr:col>68</xdr:col>
      <xdr:colOff>203200</xdr:colOff>
      <xdr:row>19</xdr:row>
      <xdr:rowOff>131798</xdr:rowOff>
    </xdr:to>
    <xdr:sp macro="" textlink="">
      <xdr:nvSpPr>
        <xdr:cNvPr id="475" name="楕円 474"/>
        <xdr:cNvSpPr/>
      </xdr:nvSpPr>
      <xdr:spPr>
        <a:xfrm>
          <a:off x="14351000" y="328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116575</xdr:rowOff>
    </xdr:from>
    <xdr:ext cx="762000" cy="259045"/>
    <xdr:sp macro="" textlink="">
      <xdr:nvSpPr>
        <xdr:cNvPr id="476" name="テキスト ボックス 475"/>
        <xdr:cNvSpPr txBox="1"/>
      </xdr:nvSpPr>
      <xdr:spPr>
        <a:xfrm>
          <a:off x="14020800" y="337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122696</xdr:rowOff>
    </xdr:from>
    <xdr:to>
      <xdr:col>64</xdr:col>
      <xdr:colOff>152400</xdr:colOff>
      <xdr:row>20</xdr:row>
      <xdr:rowOff>52846</xdr:rowOff>
    </xdr:to>
    <xdr:sp macro="" textlink="">
      <xdr:nvSpPr>
        <xdr:cNvPr id="477" name="楕円 476"/>
        <xdr:cNvSpPr/>
      </xdr:nvSpPr>
      <xdr:spPr>
        <a:xfrm>
          <a:off x="13462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37623</xdr:rowOff>
    </xdr:from>
    <xdr:ext cx="762000" cy="259045"/>
    <xdr:sp macro="" textlink="">
      <xdr:nvSpPr>
        <xdr:cNvPr id="478" name="テキスト ボックス 477"/>
        <xdr:cNvSpPr txBox="1"/>
      </xdr:nvSpPr>
      <xdr:spPr>
        <a:xfrm>
          <a:off x="13131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
22,330
241.13
18,134,950
17,186,036
643,311
9,095,056
13,190,022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ポイント増加し、類似団体平均は</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経常的な経費としては会計年度職員の市町村職員共済組合への移行による共済負担金と厚生年金保険料が増加した一方、臨時財政対策債の減少により比率の分母が減少したことが、増加の要因となっている。</a:t>
          </a: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今後も「にかほ市行財政改革大綱」に基づいた定員管理を行い、年齢構成のバランスに配慮しながら人件費の抑制に努める。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23586</xdr:rowOff>
    </xdr:from>
    <xdr:to>
      <xdr:col>24</xdr:col>
      <xdr:colOff>25400</xdr:colOff>
      <xdr:row>37</xdr:row>
      <xdr:rowOff>58964</xdr:rowOff>
    </xdr:to>
    <xdr:cxnSp macro="">
      <xdr:nvCxnSpPr>
        <xdr:cNvPr id="68" name="直線コネクタ 67"/>
        <xdr:cNvCxnSpPr/>
      </xdr:nvCxnSpPr>
      <xdr:spPr>
        <a:xfrm>
          <a:off x="3987800" y="6195786"/>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43741</xdr:rowOff>
    </xdr:from>
    <xdr:ext cx="762000" cy="259045"/>
    <xdr:sp macro="" textlink="">
      <xdr:nvSpPr>
        <xdr:cNvPr id="69" name="人件費平均値テキスト"/>
        <xdr:cNvSpPr txBox="1"/>
      </xdr:nvSpPr>
      <xdr:spPr>
        <a:xfrm>
          <a:off x="4914900" y="604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23586</xdr:rowOff>
    </xdr:to>
    <xdr:cxnSp macro="">
      <xdr:nvCxnSpPr>
        <xdr:cNvPr id="71" name="直線コネクタ 70"/>
        <xdr:cNvCxnSpPr/>
      </xdr:nvCxnSpPr>
      <xdr:spPr>
        <a:xfrm>
          <a:off x="3098800" y="6184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143328</xdr:rowOff>
    </xdr:to>
    <xdr:cxnSp macro="">
      <xdr:nvCxnSpPr>
        <xdr:cNvPr id="74" name="直線コネクタ 73"/>
        <xdr:cNvCxnSpPr/>
      </xdr:nvCxnSpPr>
      <xdr:spPr>
        <a:xfrm flipV="1">
          <a:off x="2209800" y="6184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75293</xdr:rowOff>
    </xdr:from>
    <xdr:to>
      <xdr:col>11</xdr:col>
      <xdr:colOff>9525</xdr:colOff>
      <xdr:row>36</xdr:row>
      <xdr:rowOff>143328</xdr:rowOff>
    </xdr:to>
    <xdr:cxnSp macro="">
      <xdr:nvCxnSpPr>
        <xdr:cNvPr id="77" name="直線コネクタ 76"/>
        <xdr:cNvCxnSpPr/>
      </xdr:nvCxnSpPr>
      <xdr:spPr>
        <a:xfrm>
          <a:off x="1320800" y="6076043"/>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79" name="テキスト ボックス 78"/>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91820</xdr:rowOff>
    </xdr:from>
    <xdr:ext cx="762000" cy="259045"/>
    <xdr:sp macro="" textlink="">
      <xdr:nvSpPr>
        <xdr:cNvPr id="81" name="テキスト ボックス 80"/>
        <xdr:cNvSpPr txBox="1"/>
      </xdr:nvSpPr>
      <xdr:spPr>
        <a:xfrm>
          <a:off x="939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8164</xdr:rowOff>
    </xdr:from>
    <xdr:to>
      <xdr:col>24</xdr:col>
      <xdr:colOff>76200</xdr:colOff>
      <xdr:row>37</xdr:row>
      <xdr:rowOff>109764</xdr:rowOff>
    </xdr:to>
    <xdr:sp macro="" textlink="">
      <xdr:nvSpPr>
        <xdr:cNvPr id="87" name="楕円 86"/>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151691</xdr:rowOff>
    </xdr:from>
    <xdr:ext cx="762000" cy="259045"/>
    <xdr:sp macro="" textlink="">
      <xdr:nvSpPr>
        <xdr:cNvPr id="88" name="人件費該当値テキスト"/>
        <xdr:cNvSpPr txBox="1"/>
      </xdr:nvSpPr>
      <xdr:spPr>
        <a:xfrm>
          <a:off x="49149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2" name="テキスト ボックス 91"/>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24493</xdr:rowOff>
    </xdr:from>
    <xdr:to>
      <xdr:col>6</xdr:col>
      <xdr:colOff>171450</xdr:colOff>
      <xdr:row>35</xdr:row>
      <xdr:rowOff>126093</xdr:rowOff>
    </xdr:to>
    <xdr:sp macro="" textlink="">
      <xdr:nvSpPr>
        <xdr:cNvPr id="95" name="楕円 94"/>
        <xdr:cNvSpPr/>
      </xdr:nvSpPr>
      <xdr:spPr>
        <a:xfrm>
          <a:off x="1270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136270</xdr:rowOff>
    </xdr:from>
    <xdr:ext cx="762000" cy="259045"/>
    <xdr:sp macro="" textlink="">
      <xdr:nvSpPr>
        <xdr:cNvPr id="96" name="テキスト ボックス 95"/>
        <xdr:cNvSpPr txBox="1"/>
      </xdr:nvSpPr>
      <xdr:spPr>
        <a:xfrm>
          <a:off x="939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ポイント上回った。</a:t>
          </a:r>
        </a:p>
        <a:p>
          <a:r>
            <a:rPr kumimoji="1" lang="ja-JP" altLang="en-US" sz="1100">
              <a:latin typeface="ＭＳ Ｐゴシック" panose="020B0600070205080204" pitchFamily="50" charset="-128"/>
              <a:ea typeface="ＭＳ Ｐゴシック" panose="020B0600070205080204" pitchFamily="50" charset="-128"/>
            </a:rPr>
            <a:t>　エネルギー価格高騰が落ち着いたことにより公共施設等の燃料費は減少したが、人件費の増加などによる委託料の増加やコロナ禍で中止・延期していた各種視察・研修等の再開による旅費の増額などが要因となっている。併せて、他団体では一部事務組合で実施していると思われる一般廃棄物処理や消防業務などを、市単独で行っていることが類似団体平均を上回る要因であると考えられる。</a:t>
          </a:r>
        </a:p>
        <a:p>
          <a:r>
            <a:rPr kumimoji="1" lang="ja-JP" altLang="en-US" sz="1100">
              <a:latin typeface="ＭＳ Ｐゴシック" panose="020B0600070205080204" pitchFamily="50" charset="-128"/>
              <a:ea typeface="ＭＳ Ｐゴシック" panose="020B0600070205080204" pitchFamily="50" charset="-128"/>
            </a:rPr>
            <a:t>　今後も「にかほ市行財政改革大綱」に基づいた取り組みや、事務事業の見直しによる経費削減を継続する。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18</xdr:row>
      <xdr:rowOff>116114</xdr:rowOff>
    </xdr:to>
    <xdr:cxnSp macro="">
      <xdr:nvCxnSpPr>
        <xdr:cNvPr id="131" name="直線コネクタ 130"/>
        <xdr:cNvCxnSpPr/>
      </xdr:nvCxnSpPr>
      <xdr:spPr>
        <a:xfrm>
          <a:off x="15671800" y="31913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2"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18</xdr:row>
      <xdr:rowOff>105229</xdr:rowOff>
    </xdr:to>
    <xdr:cxnSp macro="">
      <xdr:nvCxnSpPr>
        <xdr:cNvPr id="134" name="直線コネクタ 133"/>
        <xdr:cNvCxnSpPr/>
      </xdr:nvCxnSpPr>
      <xdr:spPr>
        <a:xfrm>
          <a:off x="14782800" y="2951843"/>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6" name="テキスト ボックス 135"/>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121557</xdr:rowOff>
    </xdr:from>
    <xdr:to>
      <xdr:col>73</xdr:col>
      <xdr:colOff>180975</xdr:colOff>
      <xdr:row>17</xdr:row>
      <xdr:rowOff>37193</xdr:rowOff>
    </xdr:to>
    <xdr:cxnSp macro="">
      <xdr:nvCxnSpPr>
        <xdr:cNvPr id="137" name="直線コネクタ 136"/>
        <xdr:cNvCxnSpPr/>
      </xdr:nvCxnSpPr>
      <xdr:spPr>
        <a:xfrm>
          <a:off x="13893800" y="2864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39" name="テキスト ボックス 138"/>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121557</xdr:rowOff>
    </xdr:from>
    <xdr:to>
      <xdr:col>69</xdr:col>
      <xdr:colOff>92075</xdr:colOff>
      <xdr:row>17</xdr:row>
      <xdr:rowOff>124279</xdr:rowOff>
    </xdr:to>
    <xdr:cxnSp macro="">
      <xdr:nvCxnSpPr>
        <xdr:cNvPr id="140" name="直線コネクタ 139"/>
        <xdr:cNvCxnSpPr/>
      </xdr:nvCxnSpPr>
      <xdr:spPr>
        <a:xfrm flipV="1">
          <a:off x="13004800" y="28647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2" name="テキスト ボックス 141"/>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51906</xdr:rowOff>
    </xdr:from>
    <xdr:ext cx="762000" cy="259045"/>
    <xdr:sp macro="" textlink="">
      <xdr:nvSpPr>
        <xdr:cNvPr id="144" name="テキスト ボックス 143"/>
        <xdr:cNvSpPr txBox="1"/>
      </xdr:nvSpPr>
      <xdr:spPr>
        <a:xfrm>
          <a:off x="12623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50" name="楕円 149"/>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51"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2" name="楕円 151"/>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3" name="テキスト ボックス 152"/>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4" name="楕円 153"/>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5" name="テキスト ボックス 154"/>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70757</xdr:rowOff>
    </xdr:from>
    <xdr:to>
      <xdr:col>69</xdr:col>
      <xdr:colOff>142875</xdr:colOff>
      <xdr:row>17</xdr:row>
      <xdr:rowOff>907</xdr:rowOff>
    </xdr:to>
    <xdr:sp macro="" textlink="">
      <xdr:nvSpPr>
        <xdr:cNvPr id="156" name="楕円 155"/>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57" name="テキスト ボックス 156"/>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58" name="楕円 157"/>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59" name="テキスト ボックス 158"/>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自立支援・自立支援医療給付事業の増加などが主な要因である。</a:t>
          </a:r>
        </a:p>
        <a:p>
          <a:r>
            <a:rPr kumimoji="1" lang="ja-JP" altLang="en-US" sz="1200">
              <a:latin typeface="ＭＳ Ｐゴシック" panose="020B0600070205080204" pitchFamily="50" charset="-128"/>
              <a:ea typeface="ＭＳ Ｐゴシック" panose="020B0600070205080204" pitchFamily="50" charset="-128"/>
            </a:rPr>
            <a:t>　今後も、少子高齢化の影響による児童福祉費の減少はあるものの、障害者福祉費や老人福祉費の増加が見込まれるため、地方税等の収納率向上など財源の確保を進め、安定した財政基盤の維持に努める。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146050</xdr:rowOff>
    </xdr:to>
    <xdr:cxnSp macro="">
      <xdr:nvCxnSpPr>
        <xdr:cNvPr id="192" name="直線コネクタ 191"/>
        <xdr:cNvCxnSpPr/>
      </xdr:nvCxnSpPr>
      <xdr:spPr>
        <a:xfrm>
          <a:off x="3987800" y="9175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54</xdr:row>
      <xdr:rowOff>12700</xdr:rowOff>
    </xdr:to>
    <xdr:cxnSp macro="">
      <xdr:nvCxnSpPr>
        <xdr:cNvPr id="195" name="直線コネクタ 194"/>
        <xdr:cNvCxnSpPr/>
      </xdr:nvCxnSpPr>
      <xdr:spPr>
        <a:xfrm flipV="1">
          <a:off x="3098800" y="9175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10177</xdr:rowOff>
    </xdr:from>
    <xdr:ext cx="736600" cy="259045"/>
    <xdr:sp macro="" textlink="">
      <xdr:nvSpPr>
        <xdr:cNvPr id="197" name="テキスト ボックス 196"/>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88900</xdr:rowOff>
    </xdr:to>
    <xdr:cxnSp macro="">
      <xdr:nvCxnSpPr>
        <xdr:cNvPr id="198" name="直線コネクタ 197"/>
        <xdr:cNvCxnSpPr/>
      </xdr:nvCxnSpPr>
      <xdr:spPr>
        <a:xfrm flipV="1">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200" name="テキスト ボックス 199"/>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31750</xdr:rowOff>
    </xdr:to>
    <xdr:cxnSp macro="">
      <xdr:nvCxnSpPr>
        <xdr:cNvPr id="201" name="直線コネクタ 200"/>
        <xdr:cNvCxnSpPr/>
      </xdr:nvCxnSpPr>
      <xdr:spPr>
        <a:xfrm flipV="1">
          <a:off x="1320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5" name="テキスト ボックス 204"/>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11" name="楕円 210"/>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12"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13" name="楕円 212"/>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14" name="テキスト ボックス 213"/>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15" name="楕円 21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16" name="テキスト ボックス 21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7" name="楕円 216"/>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8" name="テキスト ボックス 217"/>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9" name="楕円 218"/>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20" name="テキスト ボックス 219"/>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ポイント減少し、類似団体平均は</a:t>
          </a:r>
          <a:r>
            <a:rPr kumimoji="1" lang="en-US" altLang="ja-JP" sz="1200">
              <a:latin typeface="ＭＳ Ｐゴシック" panose="020B0600070205080204" pitchFamily="50" charset="-128"/>
              <a:ea typeface="ＭＳ Ｐゴシック" panose="020B0600070205080204" pitchFamily="50" charset="-128"/>
            </a:rPr>
            <a:t>6.1</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国民健康保険事業特別会計、後期高齢者医療特別会計、公共下水道事業特別会計への繰出金は増加しているが、降雪量の減少により維持補修費が減少したことが要因である。</a:t>
          </a:r>
        </a:p>
        <a:p>
          <a:r>
            <a:rPr kumimoji="1" lang="ja-JP" altLang="en-US" sz="1200">
              <a:latin typeface="ＭＳ Ｐゴシック" panose="020B0600070205080204" pitchFamily="50" charset="-128"/>
              <a:ea typeface="ＭＳ Ｐゴシック" panose="020B0600070205080204" pitchFamily="50" charset="-128"/>
            </a:rPr>
            <a:t>　引き続き「にかほ市公共施設等総合管理計画（個別施設計画）」により施設の統廃合による維持管理経費の縮減や、老朽化対策費の平準化に努める。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78015</xdr:rowOff>
    </xdr:to>
    <xdr:cxnSp macro="">
      <xdr:nvCxnSpPr>
        <xdr:cNvPr id="250" name="直線コネクタ 249"/>
        <xdr:cNvCxnSpPr/>
      </xdr:nvCxnSpPr>
      <xdr:spPr>
        <a:xfrm flipV="1">
          <a:off x="16510000" y="91240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50092</xdr:rowOff>
    </xdr:from>
    <xdr:ext cx="762000" cy="259045"/>
    <xdr:sp macro="" textlink="">
      <xdr:nvSpPr>
        <xdr:cNvPr id="251" name="その他最小値テキスト"/>
        <xdr:cNvSpPr txBox="1"/>
      </xdr:nvSpPr>
      <xdr:spPr>
        <a:xfrm>
          <a:off x="16598900" y="1033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78015</xdr:rowOff>
    </xdr:from>
    <xdr:to>
      <xdr:col>82</xdr:col>
      <xdr:colOff>196850</xdr:colOff>
      <xdr:row>60</xdr:row>
      <xdr:rowOff>78015</xdr:rowOff>
    </xdr:to>
    <xdr:cxnSp macro="">
      <xdr:nvCxnSpPr>
        <xdr:cNvPr id="252" name="直線コネクタ 251"/>
        <xdr:cNvCxnSpPr/>
      </xdr:nvCxnSpPr>
      <xdr:spPr>
        <a:xfrm>
          <a:off x="16421100" y="1036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78015</xdr:rowOff>
    </xdr:from>
    <xdr:to>
      <xdr:col>82</xdr:col>
      <xdr:colOff>107950</xdr:colOff>
      <xdr:row>61</xdr:row>
      <xdr:rowOff>91622</xdr:rowOff>
    </xdr:to>
    <xdr:cxnSp macro="">
      <xdr:nvCxnSpPr>
        <xdr:cNvPr id="255" name="直線コネクタ 254"/>
        <xdr:cNvCxnSpPr/>
      </xdr:nvCxnSpPr>
      <xdr:spPr>
        <a:xfrm flipV="1">
          <a:off x="15671800" y="10365015"/>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6" name="その他平均値テキスト"/>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7" name="フローチャート: 判断 256"/>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91622</xdr:rowOff>
    </xdr:from>
    <xdr:to>
      <xdr:col>78</xdr:col>
      <xdr:colOff>69850</xdr:colOff>
      <xdr:row>61</xdr:row>
      <xdr:rowOff>102507</xdr:rowOff>
    </xdr:to>
    <xdr:cxnSp macro="">
      <xdr:nvCxnSpPr>
        <xdr:cNvPr id="258" name="直線コネクタ 257"/>
        <xdr:cNvCxnSpPr/>
      </xdr:nvCxnSpPr>
      <xdr:spPr>
        <a:xfrm flipV="1">
          <a:off x="14782800" y="10550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9" name="フローチャート: 判断 258"/>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60" name="テキスト ボックス 259"/>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102507</xdr:rowOff>
    </xdr:from>
    <xdr:to>
      <xdr:col>73</xdr:col>
      <xdr:colOff>180975</xdr:colOff>
      <xdr:row>61</xdr:row>
      <xdr:rowOff>102507</xdr:rowOff>
    </xdr:to>
    <xdr:cxnSp macro="">
      <xdr:nvCxnSpPr>
        <xdr:cNvPr id="261" name="直線コネクタ 260"/>
        <xdr:cNvCxnSpPr/>
      </xdr:nvCxnSpPr>
      <xdr:spPr>
        <a:xfrm>
          <a:off x="13893800" y="10560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5443</xdr:rowOff>
    </xdr:from>
    <xdr:to>
      <xdr:col>74</xdr:col>
      <xdr:colOff>31750</xdr:colOff>
      <xdr:row>56</xdr:row>
      <xdr:rowOff>107043</xdr:rowOff>
    </xdr:to>
    <xdr:sp macro="" textlink="">
      <xdr:nvSpPr>
        <xdr:cNvPr id="262" name="フローチャート: 判断 261"/>
        <xdr:cNvSpPr/>
      </xdr:nvSpPr>
      <xdr:spPr>
        <a:xfrm>
          <a:off x="14732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63" name="テキスト ボックス 262"/>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102507</xdr:rowOff>
    </xdr:to>
    <xdr:cxnSp macro="">
      <xdr:nvCxnSpPr>
        <xdr:cNvPr id="264" name="直線コネクタ 263"/>
        <xdr:cNvCxnSpPr/>
      </xdr:nvCxnSpPr>
      <xdr:spPr>
        <a:xfrm>
          <a:off x="13004800" y="104629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5" name="フローチャート: 判断 264"/>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6" name="テキスト ボックス 265"/>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67" name="フローチャート: 判断 266"/>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68" name="テキスト ボックス 267"/>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27215</xdr:rowOff>
    </xdr:from>
    <xdr:to>
      <xdr:col>82</xdr:col>
      <xdr:colOff>158750</xdr:colOff>
      <xdr:row>60</xdr:row>
      <xdr:rowOff>128815</xdr:rowOff>
    </xdr:to>
    <xdr:sp macro="" textlink="">
      <xdr:nvSpPr>
        <xdr:cNvPr id="274" name="楕円 273"/>
        <xdr:cNvSpPr/>
      </xdr:nvSpPr>
      <xdr:spPr>
        <a:xfrm>
          <a:off x="16459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107242</xdr:rowOff>
    </xdr:from>
    <xdr:ext cx="762000" cy="259045"/>
    <xdr:sp macro="" textlink="">
      <xdr:nvSpPr>
        <xdr:cNvPr id="275" name="その他該当値テキスト"/>
        <xdr:cNvSpPr txBox="1"/>
      </xdr:nvSpPr>
      <xdr:spPr>
        <a:xfrm>
          <a:off x="16598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40822</xdr:rowOff>
    </xdr:from>
    <xdr:to>
      <xdr:col>78</xdr:col>
      <xdr:colOff>120650</xdr:colOff>
      <xdr:row>61</xdr:row>
      <xdr:rowOff>142422</xdr:rowOff>
    </xdr:to>
    <xdr:sp macro="" textlink="">
      <xdr:nvSpPr>
        <xdr:cNvPr id="276" name="楕円 275"/>
        <xdr:cNvSpPr/>
      </xdr:nvSpPr>
      <xdr:spPr>
        <a:xfrm>
          <a:off x="15621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127199</xdr:rowOff>
    </xdr:from>
    <xdr:ext cx="736600" cy="259045"/>
    <xdr:sp macro="" textlink="">
      <xdr:nvSpPr>
        <xdr:cNvPr id="277" name="テキスト ボックス 276"/>
        <xdr:cNvSpPr txBox="1"/>
      </xdr:nvSpPr>
      <xdr:spPr>
        <a:xfrm>
          <a:off x="15290800" y="1058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51707</xdr:rowOff>
    </xdr:from>
    <xdr:to>
      <xdr:col>74</xdr:col>
      <xdr:colOff>31750</xdr:colOff>
      <xdr:row>61</xdr:row>
      <xdr:rowOff>153307</xdr:rowOff>
    </xdr:to>
    <xdr:sp macro="" textlink="">
      <xdr:nvSpPr>
        <xdr:cNvPr id="278" name="楕円 277"/>
        <xdr:cNvSpPr/>
      </xdr:nvSpPr>
      <xdr:spPr>
        <a:xfrm>
          <a:off x="14732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138084</xdr:rowOff>
    </xdr:from>
    <xdr:ext cx="762000" cy="259045"/>
    <xdr:sp macro="" textlink="">
      <xdr:nvSpPr>
        <xdr:cNvPr id="279" name="テキスト ボックス 278"/>
        <xdr:cNvSpPr txBox="1"/>
      </xdr:nvSpPr>
      <xdr:spPr>
        <a:xfrm>
          <a:off x="14401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51707</xdr:rowOff>
    </xdr:from>
    <xdr:to>
      <xdr:col>69</xdr:col>
      <xdr:colOff>142875</xdr:colOff>
      <xdr:row>61</xdr:row>
      <xdr:rowOff>153307</xdr:rowOff>
    </xdr:to>
    <xdr:sp macro="" textlink="">
      <xdr:nvSpPr>
        <xdr:cNvPr id="280" name="楕円 279"/>
        <xdr:cNvSpPr/>
      </xdr:nvSpPr>
      <xdr:spPr>
        <a:xfrm>
          <a:off x="13843000" y="1051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138084</xdr:rowOff>
    </xdr:from>
    <xdr:ext cx="762000" cy="259045"/>
    <xdr:sp macro="" textlink="">
      <xdr:nvSpPr>
        <xdr:cNvPr id="281" name="テキスト ボックス 280"/>
        <xdr:cNvSpPr txBox="1"/>
      </xdr:nvSpPr>
      <xdr:spPr>
        <a:xfrm>
          <a:off x="13512800" y="105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82" name="楕円 281"/>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83" name="テキスト ボックス 282"/>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前年度と同数値となり、類似団体平均は</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新型コロナウイルス感染症対策事業、フレッシュワーク奨励金、一次産業支援事業が事業終了のため皆減となった一方で、本荘由利広域市町村圏組合への埋立処分地施設やし尿処理施設の分担金などが増加の要因となっている。</a:t>
          </a:r>
        </a:p>
        <a:p>
          <a:r>
            <a:rPr kumimoji="1" lang="ja-JP" altLang="en-US" sz="1200">
              <a:latin typeface="ＭＳ Ｐゴシック" panose="020B0600070205080204" pitchFamily="50" charset="-128"/>
              <a:ea typeface="ＭＳ Ｐゴシック" panose="020B0600070205080204" pitchFamily="50" charset="-128"/>
            </a:rPr>
            <a:t>　一方、類似団体平均を大きく下回る要因としては、一般廃棄物処理や消防業務を市単独で行っていることにより、一部事務組合への負担金が少ないことが挙げられる。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11" name="直線コネクタ 310"/>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2"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3" name="直線コネクタ 312"/>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54610</xdr:rowOff>
    </xdr:to>
    <xdr:cxnSp macro="">
      <xdr:nvCxnSpPr>
        <xdr:cNvPr id="316" name="直線コネクタ 315"/>
        <xdr:cNvCxnSpPr/>
      </xdr:nvCxnSpPr>
      <xdr:spPr>
        <a:xfrm>
          <a:off x="15671800" y="571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7"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8" name="フローチャート: 判断 317"/>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8890</xdr:rowOff>
    </xdr:from>
    <xdr:to>
      <xdr:col>78</xdr:col>
      <xdr:colOff>69850</xdr:colOff>
      <xdr:row>33</xdr:row>
      <xdr:rowOff>54610</xdr:rowOff>
    </xdr:to>
    <xdr:cxnSp macro="">
      <xdr:nvCxnSpPr>
        <xdr:cNvPr id="319" name="直線コネクタ 318"/>
        <xdr:cNvCxnSpPr/>
      </xdr:nvCxnSpPr>
      <xdr:spPr>
        <a:xfrm>
          <a:off x="14782800" y="5666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20" name="フローチャート: 判断 319"/>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21" name="テキスト ボックス 320"/>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142240</xdr:rowOff>
    </xdr:from>
    <xdr:to>
      <xdr:col>73</xdr:col>
      <xdr:colOff>180975</xdr:colOff>
      <xdr:row>33</xdr:row>
      <xdr:rowOff>8890</xdr:rowOff>
    </xdr:to>
    <xdr:cxnSp macro="">
      <xdr:nvCxnSpPr>
        <xdr:cNvPr id="322" name="直線コネクタ 321"/>
        <xdr:cNvCxnSpPr/>
      </xdr:nvCxnSpPr>
      <xdr:spPr>
        <a:xfrm>
          <a:off x="13893800" y="5628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3" name="フローチャート: 判断 322"/>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4" name="テキスト ボックス 323"/>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127000</xdr:rowOff>
    </xdr:from>
    <xdr:to>
      <xdr:col>69</xdr:col>
      <xdr:colOff>92075</xdr:colOff>
      <xdr:row>32</xdr:row>
      <xdr:rowOff>142240</xdr:rowOff>
    </xdr:to>
    <xdr:cxnSp macro="">
      <xdr:nvCxnSpPr>
        <xdr:cNvPr id="325" name="直線コネクタ 324"/>
        <xdr:cNvCxnSpPr/>
      </xdr:nvCxnSpPr>
      <xdr:spPr>
        <a:xfrm>
          <a:off x="13004800" y="561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6" name="フローチャート: 判断 325"/>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7" name="テキスト ボックス 326"/>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8" name="フローチャート: 判断 327"/>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9" name="テキスト ボックス 328"/>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3810</xdr:rowOff>
    </xdr:from>
    <xdr:to>
      <xdr:col>82</xdr:col>
      <xdr:colOff>158750</xdr:colOff>
      <xdr:row>33</xdr:row>
      <xdr:rowOff>105410</xdr:rowOff>
    </xdr:to>
    <xdr:sp macro="" textlink="">
      <xdr:nvSpPr>
        <xdr:cNvPr id="335" name="楕円 334"/>
        <xdr:cNvSpPr/>
      </xdr:nvSpPr>
      <xdr:spPr>
        <a:xfrm>
          <a:off x="164592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83837</xdr:rowOff>
    </xdr:from>
    <xdr:ext cx="762000" cy="259045"/>
    <xdr:sp macro="" textlink="">
      <xdr:nvSpPr>
        <xdr:cNvPr id="336" name="補助費等該当値テキスト"/>
        <xdr:cNvSpPr txBox="1"/>
      </xdr:nvSpPr>
      <xdr:spPr>
        <a:xfrm>
          <a:off x="16598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3810</xdr:rowOff>
    </xdr:from>
    <xdr:to>
      <xdr:col>78</xdr:col>
      <xdr:colOff>120650</xdr:colOff>
      <xdr:row>33</xdr:row>
      <xdr:rowOff>105410</xdr:rowOff>
    </xdr:to>
    <xdr:sp macro="" textlink="">
      <xdr:nvSpPr>
        <xdr:cNvPr id="337" name="楕円 336"/>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115587</xdr:rowOff>
    </xdr:from>
    <xdr:ext cx="736600" cy="259045"/>
    <xdr:sp macro="" textlink="">
      <xdr:nvSpPr>
        <xdr:cNvPr id="338" name="テキスト ボックス 337"/>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129540</xdr:rowOff>
    </xdr:from>
    <xdr:to>
      <xdr:col>74</xdr:col>
      <xdr:colOff>31750</xdr:colOff>
      <xdr:row>33</xdr:row>
      <xdr:rowOff>59690</xdr:rowOff>
    </xdr:to>
    <xdr:sp macro="" textlink="">
      <xdr:nvSpPr>
        <xdr:cNvPr id="339" name="楕円 338"/>
        <xdr:cNvSpPr/>
      </xdr:nvSpPr>
      <xdr:spPr>
        <a:xfrm>
          <a:off x="14732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69867</xdr:rowOff>
    </xdr:from>
    <xdr:ext cx="762000" cy="259045"/>
    <xdr:sp macro="" textlink="">
      <xdr:nvSpPr>
        <xdr:cNvPr id="340" name="テキスト ボックス 339"/>
        <xdr:cNvSpPr txBox="1"/>
      </xdr:nvSpPr>
      <xdr:spPr>
        <a:xfrm>
          <a:off x="14401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91440</xdr:rowOff>
    </xdr:from>
    <xdr:to>
      <xdr:col>69</xdr:col>
      <xdr:colOff>142875</xdr:colOff>
      <xdr:row>33</xdr:row>
      <xdr:rowOff>21590</xdr:rowOff>
    </xdr:to>
    <xdr:sp macro="" textlink="">
      <xdr:nvSpPr>
        <xdr:cNvPr id="341" name="楕円 340"/>
        <xdr:cNvSpPr/>
      </xdr:nvSpPr>
      <xdr:spPr>
        <a:xfrm>
          <a:off x="13843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31767</xdr:rowOff>
    </xdr:from>
    <xdr:ext cx="762000" cy="259045"/>
    <xdr:sp macro="" textlink="">
      <xdr:nvSpPr>
        <xdr:cNvPr id="342" name="テキスト ボックス 341"/>
        <xdr:cNvSpPr txBox="1"/>
      </xdr:nvSpPr>
      <xdr:spPr>
        <a:xfrm>
          <a:off x="13512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76200</xdr:rowOff>
    </xdr:from>
    <xdr:to>
      <xdr:col>65</xdr:col>
      <xdr:colOff>53975</xdr:colOff>
      <xdr:row>33</xdr:row>
      <xdr:rowOff>6350</xdr:rowOff>
    </xdr:to>
    <xdr:sp macro="" textlink="">
      <xdr:nvSpPr>
        <xdr:cNvPr id="343" name="楕円 342"/>
        <xdr:cNvSpPr/>
      </xdr:nvSpPr>
      <xdr:spPr>
        <a:xfrm>
          <a:off x="12954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16527</xdr:rowOff>
    </xdr:from>
    <xdr:ext cx="762000" cy="259045"/>
    <xdr:sp macro="" textlink="">
      <xdr:nvSpPr>
        <xdr:cNvPr id="344" name="テキスト ボックス 343"/>
        <xdr:cNvSpPr txBox="1"/>
      </xdr:nvSpPr>
      <xdr:spPr>
        <a:xfrm>
          <a:off x="12623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ポイント減少し、類似団体平均は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ポイント下回った。</a:t>
          </a:r>
        </a:p>
        <a:p>
          <a:r>
            <a:rPr kumimoji="1" lang="ja-JP" altLang="en-US" sz="1200">
              <a:latin typeface="ＭＳ Ｐゴシック" panose="020B0600070205080204" pitchFamily="50" charset="-128"/>
              <a:ea typeface="ＭＳ Ｐゴシック" panose="020B0600070205080204" pitchFamily="50" charset="-128"/>
            </a:rPr>
            <a:t>　比率の分子である元利償還金が平成</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年度の消防救急デジタル無線整備事業などの償還終了により減少したことが主な要因である。</a:t>
          </a:r>
        </a:p>
        <a:p>
          <a:r>
            <a:rPr kumimoji="1" lang="ja-JP" altLang="en-US" sz="1200">
              <a:latin typeface="ＭＳ Ｐゴシック" panose="020B0600070205080204" pitchFamily="50" charset="-128"/>
              <a:ea typeface="ＭＳ Ｐゴシック" panose="020B0600070205080204" pitchFamily="50" charset="-128"/>
            </a:rPr>
            <a:t>　これまでも地方債発行の精査等により公債費負担の健全化を図ってきたが、今後も財源確保による地方債発行の抑制に努める。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70" name="直線コネクタ 369"/>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71"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2" name="直線コネクタ 371"/>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3"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4" name="直線コネクタ 373"/>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115570</xdr:rowOff>
    </xdr:to>
    <xdr:cxnSp macro="">
      <xdr:nvCxnSpPr>
        <xdr:cNvPr id="375" name="直線コネクタ 374"/>
        <xdr:cNvCxnSpPr/>
      </xdr:nvCxnSpPr>
      <xdr:spPr>
        <a:xfrm flipV="1">
          <a:off x="3987800" y="13271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100855</xdr:rowOff>
    </xdr:from>
    <xdr:ext cx="762000" cy="259045"/>
    <xdr:sp macro="" textlink="">
      <xdr:nvSpPr>
        <xdr:cNvPr id="376" name="公債費平均値テキスト"/>
        <xdr:cNvSpPr txBox="1"/>
      </xdr:nvSpPr>
      <xdr:spPr>
        <a:xfrm>
          <a:off x="4914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7" name="フローチャート: 判断 376"/>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115570</xdr:rowOff>
    </xdr:to>
    <xdr:cxnSp macro="">
      <xdr:nvCxnSpPr>
        <xdr:cNvPr id="378" name="直線コネクタ 377"/>
        <xdr:cNvCxnSpPr/>
      </xdr:nvCxnSpPr>
      <xdr:spPr>
        <a:xfrm>
          <a:off x="3098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9" name="フローチャート: 判断 378"/>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43705</xdr:rowOff>
    </xdr:from>
    <xdr:ext cx="736600" cy="259045"/>
    <xdr:sp macro="" textlink="">
      <xdr:nvSpPr>
        <xdr:cNvPr id="380" name="テキスト ボックス 379"/>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69850</xdr:rowOff>
    </xdr:to>
    <xdr:cxnSp macro="">
      <xdr:nvCxnSpPr>
        <xdr:cNvPr id="381" name="直線コネクタ 380"/>
        <xdr:cNvCxnSpPr/>
      </xdr:nvCxnSpPr>
      <xdr:spPr>
        <a:xfrm flipV="1">
          <a:off x="2209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2" name="フローチャート: 判断 381"/>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69850</xdr:rowOff>
    </xdr:to>
    <xdr:cxnSp macro="">
      <xdr:nvCxnSpPr>
        <xdr:cNvPr id="384" name="直線コネクタ 383"/>
        <xdr:cNvCxnSpPr/>
      </xdr:nvCxnSpPr>
      <xdr:spPr>
        <a:xfrm>
          <a:off x="1320800" y="132623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5" name="フローチャート: 判断 384"/>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86" name="テキスト ボックス 385"/>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7" name="フローチャート: 判断 386"/>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88" name="テキスト ボックス 387"/>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94" name="楕円 393"/>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95"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6" name="楕円 395"/>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97" name="テキスト ボックス 396"/>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8" name="楕円 397"/>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9" name="テキスト ボックス 398"/>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400" name="楕円 399"/>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401" name="テキスト ボックス 400"/>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402" name="楕円 401"/>
        <xdr:cNvSpPr/>
      </xdr:nvSpPr>
      <xdr:spPr>
        <a:xfrm>
          <a:off x="1270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121683</xdr:rowOff>
    </xdr:from>
    <xdr:ext cx="762000" cy="259045"/>
    <xdr:sp macro="" textlink="">
      <xdr:nvSpPr>
        <xdr:cNvPr id="403" name="テキスト ボックス 402"/>
        <xdr:cNvSpPr txBox="1"/>
      </xdr:nvSpPr>
      <xdr:spPr>
        <a:xfrm>
          <a:off x="939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ポイント増加し、類似団体平均を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ポイント上回った。</a:t>
          </a:r>
        </a:p>
        <a:p>
          <a:r>
            <a:rPr kumimoji="1" lang="ja-JP" altLang="en-US" sz="1200">
              <a:latin typeface="ＭＳ Ｐゴシック" panose="020B0600070205080204" pitchFamily="50" charset="-128"/>
              <a:ea typeface="ＭＳ Ｐゴシック" panose="020B0600070205080204" pitchFamily="50" charset="-128"/>
            </a:rPr>
            <a:t>　比率の分子のうち物件費、補助費等は減少したがその他の費目は一般財源等を財源とする経常的な歳出が増加している。併せて、経常一般財源、臨時財政対策債の減少により分母が減少したことが比率増加の要因となっている。</a:t>
          </a:r>
        </a:p>
        <a:p>
          <a:r>
            <a:rPr kumimoji="1" lang="ja-JP" altLang="en-US" sz="1200">
              <a:latin typeface="ＭＳ Ｐゴシック" panose="020B0600070205080204" pitchFamily="50" charset="-128"/>
              <a:ea typeface="ＭＳ Ｐゴシック" panose="020B0600070205080204" pitchFamily="50" charset="-128"/>
            </a:rPr>
            <a:t>　今後も「にかほ市行財政改革大綱」に基づき、公共施設の統廃合など合併効果を発現させる取り組みや、人件費の縮減など経常的な経費の削減への取り組みを継続していく。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9" name="直線コネクタ 428"/>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30"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31" name="直線コネクタ 430"/>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2"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3" name="直線コネクタ 432"/>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33274</xdr:rowOff>
    </xdr:from>
    <xdr:to>
      <xdr:col>82</xdr:col>
      <xdr:colOff>107950</xdr:colOff>
      <xdr:row>77</xdr:row>
      <xdr:rowOff>60706</xdr:rowOff>
    </xdr:to>
    <xdr:cxnSp macro="">
      <xdr:nvCxnSpPr>
        <xdr:cNvPr id="434" name="直線コネクタ 433"/>
        <xdr:cNvCxnSpPr/>
      </xdr:nvCxnSpPr>
      <xdr:spPr>
        <a:xfrm>
          <a:off x="15671800" y="13234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3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6" name="フローチャート: 判断 43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33274</xdr:rowOff>
    </xdr:to>
    <xdr:cxnSp macro="">
      <xdr:nvCxnSpPr>
        <xdr:cNvPr id="437" name="直線コネクタ 436"/>
        <xdr:cNvCxnSpPr/>
      </xdr:nvCxnSpPr>
      <xdr:spPr>
        <a:xfrm>
          <a:off x="14782800" y="1312976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8" name="フローチャート: 判断 437"/>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9" name="テキスト ボックス 438"/>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99568</xdr:rowOff>
    </xdr:from>
    <xdr:to>
      <xdr:col>73</xdr:col>
      <xdr:colOff>180975</xdr:colOff>
      <xdr:row>76</xdr:row>
      <xdr:rowOff>113285</xdr:rowOff>
    </xdr:to>
    <xdr:cxnSp macro="">
      <xdr:nvCxnSpPr>
        <xdr:cNvPr id="440" name="直線コネクタ 439"/>
        <xdr:cNvCxnSpPr/>
      </xdr:nvCxnSpPr>
      <xdr:spPr>
        <a:xfrm flipV="1">
          <a:off x="13893800" y="1312976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41" name="フローチャート: 判断 440"/>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2" name="テキスト ボックス 441"/>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113285</xdr:rowOff>
    </xdr:to>
    <xdr:cxnSp macro="">
      <xdr:nvCxnSpPr>
        <xdr:cNvPr id="443" name="直線コネクタ 442"/>
        <xdr:cNvCxnSpPr/>
      </xdr:nvCxnSpPr>
      <xdr:spPr>
        <a:xfrm>
          <a:off x="13004800" y="130931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4" name="フローチャート: 判断 443"/>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5" name="テキスト ボックス 444"/>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6" name="フローチャート: 判断 445"/>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7" name="テキスト ボックス 446"/>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53" name="楕円 452"/>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54"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153924</xdr:rowOff>
    </xdr:from>
    <xdr:to>
      <xdr:col>78</xdr:col>
      <xdr:colOff>120650</xdr:colOff>
      <xdr:row>77</xdr:row>
      <xdr:rowOff>84074</xdr:rowOff>
    </xdr:to>
    <xdr:sp macro="" textlink="">
      <xdr:nvSpPr>
        <xdr:cNvPr id="455" name="楕円 454"/>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68851</xdr:rowOff>
    </xdr:from>
    <xdr:ext cx="736600" cy="259045"/>
    <xdr:sp macro="" textlink="">
      <xdr:nvSpPr>
        <xdr:cNvPr id="456" name="テキスト ボックス 455"/>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48768</xdr:rowOff>
    </xdr:from>
    <xdr:to>
      <xdr:col>74</xdr:col>
      <xdr:colOff>31750</xdr:colOff>
      <xdr:row>76</xdr:row>
      <xdr:rowOff>150368</xdr:rowOff>
    </xdr:to>
    <xdr:sp macro="" textlink="">
      <xdr:nvSpPr>
        <xdr:cNvPr id="457" name="楕円 456"/>
        <xdr:cNvSpPr/>
      </xdr:nvSpPr>
      <xdr:spPr>
        <a:xfrm>
          <a:off x="14732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58" name="テキスト ボックス 45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9" name="楕円 458"/>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60" name="テキスト ボックス 45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61" name="楕円 460"/>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62" name="テキスト ボックス 461"/>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89814</xdr:rowOff>
    </xdr:from>
    <xdr:to>
      <xdr:col>29</xdr:col>
      <xdr:colOff>127000</xdr:colOff>
      <xdr:row>17</xdr:row>
      <xdr:rowOff>18605</xdr:rowOff>
    </xdr:to>
    <xdr:cxnSp macro="">
      <xdr:nvCxnSpPr>
        <xdr:cNvPr id="54" name="直線コネクタ 53"/>
        <xdr:cNvCxnSpPr/>
      </xdr:nvCxnSpPr>
      <xdr:spPr bwMode="auto">
        <a:xfrm flipV="1">
          <a:off x="5003800" y="2880639"/>
          <a:ext cx="647700" cy="100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74899</xdr:rowOff>
    </xdr:from>
    <xdr:ext cx="762000" cy="259045"/>
    <xdr:sp macro="" textlink="">
      <xdr:nvSpPr>
        <xdr:cNvPr id="55" name="人口1人当たり決算額の推移平均値テキスト130"/>
        <xdr:cNvSpPr txBox="1"/>
      </xdr:nvSpPr>
      <xdr:spPr>
        <a:xfrm>
          <a:off x="5740400" y="286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18605</xdr:rowOff>
    </xdr:from>
    <xdr:to>
      <xdr:col>26</xdr:col>
      <xdr:colOff>50800</xdr:colOff>
      <xdr:row>17</xdr:row>
      <xdr:rowOff>59554</xdr:rowOff>
    </xdr:to>
    <xdr:cxnSp macro="">
      <xdr:nvCxnSpPr>
        <xdr:cNvPr id="57" name="直線コネクタ 56"/>
        <xdr:cNvCxnSpPr/>
      </xdr:nvCxnSpPr>
      <xdr:spPr bwMode="auto">
        <a:xfrm flipV="1">
          <a:off x="4305300" y="2980880"/>
          <a:ext cx="698500" cy="40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59554</xdr:rowOff>
    </xdr:from>
    <xdr:to>
      <xdr:col>22</xdr:col>
      <xdr:colOff>114300</xdr:colOff>
      <xdr:row>17</xdr:row>
      <xdr:rowOff>145107</xdr:rowOff>
    </xdr:to>
    <xdr:cxnSp macro="">
      <xdr:nvCxnSpPr>
        <xdr:cNvPr id="60" name="直線コネクタ 59"/>
        <xdr:cNvCxnSpPr/>
      </xdr:nvCxnSpPr>
      <xdr:spPr bwMode="auto">
        <a:xfrm flipV="1">
          <a:off x="3606800" y="3021829"/>
          <a:ext cx="698500" cy="85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104443</xdr:rowOff>
    </xdr:from>
    <xdr:ext cx="762000" cy="259045"/>
    <xdr:sp macro="" textlink="">
      <xdr:nvSpPr>
        <xdr:cNvPr id="62" name="テキスト ボックス 61"/>
        <xdr:cNvSpPr txBox="1"/>
      </xdr:nvSpPr>
      <xdr:spPr>
        <a:xfrm>
          <a:off x="3924300" y="272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145107</xdr:rowOff>
    </xdr:from>
    <xdr:to>
      <xdr:col>18</xdr:col>
      <xdr:colOff>177800</xdr:colOff>
      <xdr:row>18</xdr:row>
      <xdr:rowOff>15019</xdr:rowOff>
    </xdr:to>
    <xdr:cxnSp macro="">
      <xdr:nvCxnSpPr>
        <xdr:cNvPr id="63" name="直線コネクタ 62"/>
        <xdr:cNvCxnSpPr/>
      </xdr:nvCxnSpPr>
      <xdr:spPr bwMode="auto">
        <a:xfrm flipV="1">
          <a:off x="2908300" y="3107382"/>
          <a:ext cx="698500" cy="4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135432</xdr:rowOff>
    </xdr:from>
    <xdr:ext cx="762000" cy="259045"/>
    <xdr:sp macro="" textlink="">
      <xdr:nvSpPr>
        <xdr:cNvPr id="65" name="テキスト ボックス 64"/>
        <xdr:cNvSpPr txBox="1"/>
      </xdr:nvSpPr>
      <xdr:spPr>
        <a:xfrm>
          <a:off x="3225800" y="27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158635</xdr:rowOff>
    </xdr:from>
    <xdr:ext cx="762000" cy="259045"/>
    <xdr:sp macro="" textlink="">
      <xdr:nvSpPr>
        <xdr:cNvPr id="67" name="テキスト ボックス 66"/>
        <xdr:cNvSpPr txBox="1"/>
      </xdr:nvSpPr>
      <xdr:spPr>
        <a:xfrm>
          <a:off x="2527300" y="277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39014</xdr:rowOff>
    </xdr:from>
    <xdr:to>
      <xdr:col>29</xdr:col>
      <xdr:colOff>177800</xdr:colOff>
      <xdr:row>16</xdr:row>
      <xdr:rowOff>140614</xdr:rowOff>
    </xdr:to>
    <xdr:sp macro="" textlink="">
      <xdr:nvSpPr>
        <xdr:cNvPr id="73" name="楕円 72"/>
        <xdr:cNvSpPr/>
      </xdr:nvSpPr>
      <xdr:spPr bwMode="auto">
        <a:xfrm>
          <a:off x="5600700" y="282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55541</xdr:rowOff>
    </xdr:from>
    <xdr:ext cx="762000" cy="259045"/>
    <xdr:sp macro="" textlink="">
      <xdr:nvSpPr>
        <xdr:cNvPr id="74" name="人口1人当たり決算額の推移該当値テキスト130"/>
        <xdr:cNvSpPr txBox="1"/>
      </xdr:nvSpPr>
      <xdr:spPr>
        <a:xfrm>
          <a:off x="5740400" y="26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139255</xdr:rowOff>
    </xdr:from>
    <xdr:to>
      <xdr:col>26</xdr:col>
      <xdr:colOff>101600</xdr:colOff>
      <xdr:row>17</xdr:row>
      <xdr:rowOff>69405</xdr:rowOff>
    </xdr:to>
    <xdr:sp macro="" textlink="">
      <xdr:nvSpPr>
        <xdr:cNvPr id="75" name="楕円 74"/>
        <xdr:cNvSpPr/>
      </xdr:nvSpPr>
      <xdr:spPr bwMode="auto">
        <a:xfrm>
          <a:off x="4953000" y="293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79582</xdr:rowOff>
    </xdr:from>
    <xdr:ext cx="736600" cy="259045"/>
    <xdr:sp macro="" textlink="">
      <xdr:nvSpPr>
        <xdr:cNvPr id="76" name="テキスト ボックス 75"/>
        <xdr:cNvSpPr txBox="1"/>
      </xdr:nvSpPr>
      <xdr:spPr>
        <a:xfrm>
          <a:off x="4622800" y="269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8754</xdr:rowOff>
    </xdr:from>
    <xdr:to>
      <xdr:col>22</xdr:col>
      <xdr:colOff>165100</xdr:colOff>
      <xdr:row>17</xdr:row>
      <xdr:rowOff>110354</xdr:rowOff>
    </xdr:to>
    <xdr:sp macro="" textlink="">
      <xdr:nvSpPr>
        <xdr:cNvPr id="77" name="楕円 76"/>
        <xdr:cNvSpPr/>
      </xdr:nvSpPr>
      <xdr:spPr bwMode="auto">
        <a:xfrm>
          <a:off x="4254500" y="2971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95131</xdr:rowOff>
    </xdr:from>
    <xdr:ext cx="762000" cy="259045"/>
    <xdr:sp macro="" textlink="">
      <xdr:nvSpPr>
        <xdr:cNvPr id="78" name="テキスト ボックス 77"/>
        <xdr:cNvSpPr txBox="1"/>
      </xdr:nvSpPr>
      <xdr:spPr>
        <a:xfrm>
          <a:off x="3924300" y="305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94307</xdr:rowOff>
    </xdr:from>
    <xdr:to>
      <xdr:col>19</xdr:col>
      <xdr:colOff>38100</xdr:colOff>
      <xdr:row>18</xdr:row>
      <xdr:rowOff>24457</xdr:rowOff>
    </xdr:to>
    <xdr:sp macro="" textlink="">
      <xdr:nvSpPr>
        <xdr:cNvPr id="79" name="楕円 78"/>
        <xdr:cNvSpPr/>
      </xdr:nvSpPr>
      <xdr:spPr bwMode="auto">
        <a:xfrm>
          <a:off x="3556000" y="3056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9234</xdr:rowOff>
    </xdr:from>
    <xdr:ext cx="762000" cy="259045"/>
    <xdr:sp macro="" textlink="">
      <xdr:nvSpPr>
        <xdr:cNvPr id="80" name="テキスト ボックス 79"/>
        <xdr:cNvSpPr txBox="1"/>
      </xdr:nvSpPr>
      <xdr:spPr>
        <a:xfrm>
          <a:off x="3225800" y="31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135669</xdr:rowOff>
    </xdr:from>
    <xdr:to>
      <xdr:col>15</xdr:col>
      <xdr:colOff>101600</xdr:colOff>
      <xdr:row>18</xdr:row>
      <xdr:rowOff>65819</xdr:rowOff>
    </xdr:to>
    <xdr:sp macro="" textlink="">
      <xdr:nvSpPr>
        <xdr:cNvPr id="81" name="楕円 80"/>
        <xdr:cNvSpPr/>
      </xdr:nvSpPr>
      <xdr:spPr bwMode="auto">
        <a:xfrm>
          <a:off x="2857500" y="309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50596</xdr:rowOff>
    </xdr:from>
    <xdr:ext cx="762000" cy="259045"/>
    <xdr:sp macro="" textlink="">
      <xdr:nvSpPr>
        <xdr:cNvPr id="82" name="テキスト ボックス 81"/>
        <xdr:cNvSpPr txBox="1"/>
      </xdr:nvSpPr>
      <xdr:spPr>
        <a:xfrm>
          <a:off x="2527300" y="318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12798</xdr:rowOff>
    </xdr:from>
    <xdr:to>
      <xdr:col>29</xdr:col>
      <xdr:colOff>127000</xdr:colOff>
      <xdr:row>37</xdr:row>
      <xdr:rowOff>97380</xdr:rowOff>
    </xdr:to>
    <xdr:cxnSp macro="">
      <xdr:nvCxnSpPr>
        <xdr:cNvPr id="119" name="直線コネクタ 118"/>
        <xdr:cNvCxnSpPr/>
      </xdr:nvCxnSpPr>
      <xdr:spPr bwMode="auto">
        <a:xfrm>
          <a:off x="5003800" y="6966048"/>
          <a:ext cx="647700" cy="256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274105</xdr:rowOff>
    </xdr:from>
    <xdr:ext cx="762000" cy="259045"/>
    <xdr:sp macro="" textlink="">
      <xdr:nvSpPr>
        <xdr:cNvPr id="120" name="人口1人当たり決算額の推移平均値テキスト445"/>
        <xdr:cNvSpPr txBox="1"/>
      </xdr:nvSpPr>
      <xdr:spPr>
        <a:xfrm>
          <a:off x="5740400" y="6884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12798</xdr:rowOff>
    </xdr:from>
    <xdr:to>
      <xdr:col>26</xdr:col>
      <xdr:colOff>50800</xdr:colOff>
      <xdr:row>36</xdr:row>
      <xdr:rowOff>64723</xdr:rowOff>
    </xdr:to>
    <xdr:cxnSp macro="">
      <xdr:nvCxnSpPr>
        <xdr:cNvPr id="122" name="直線コネクタ 121"/>
        <xdr:cNvCxnSpPr/>
      </xdr:nvCxnSpPr>
      <xdr:spPr bwMode="auto">
        <a:xfrm flipV="1">
          <a:off x="4305300" y="6966048"/>
          <a:ext cx="698500" cy="51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64723</xdr:rowOff>
    </xdr:from>
    <xdr:to>
      <xdr:col>22</xdr:col>
      <xdr:colOff>114300</xdr:colOff>
      <xdr:row>36</xdr:row>
      <xdr:rowOff>127719</xdr:rowOff>
    </xdr:to>
    <xdr:cxnSp macro="">
      <xdr:nvCxnSpPr>
        <xdr:cNvPr id="125" name="直線コネクタ 124"/>
        <xdr:cNvCxnSpPr/>
      </xdr:nvCxnSpPr>
      <xdr:spPr bwMode="auto">
        <a:xfrm flipV="1">
          <a:off x="3606800" y="7017973"/>
          <a:ext cx="698500" cy="62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127719</xdr:rowOff>
    </xdr:from>
    <xdr:to>
      <xdr:col>18</xdr:col>
      <xdr:colOff>177800</xdr:colOff>
      <xdr:row>37</xdr:row>
      <xdr:rowOff>83599</xdr:rowOff>
    </xdr:to>
    <xdr:cxnSp macro="">
      <xdr:nvCxnSpPr>
        <xdr:cNvPr id="128" name="直線コネクタ 127"/>
        <xdr:cNvCxnSpPr/>
      </xdr:nvCxnSpPr>
      <xdr:spPr bwMode="auto">
        <a:xfrm flipV="1">
          <a:off x="2908300" y="7080969"/>
          <a:ext cx="698500" cy="127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314034</xdr:rowOff>
    </xdr:from>
    <xdr:ext cx="762000" cy="259045"/>
    <xdr:sp macro="" textlink="">
      <xdr:nvSpPr>
        <xdr:cNvPr id="132" name="テキスト ボックス 131"/>
        <xdr:cNvSpPr txBox="1"/>
      </xdr:nvSpPr>
      <xdr:spPr>
        <a:xfrm>
          <a:off x="2527300" y="6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46580</xdr:rowOff>
    </xdr:from>
    <xdr:to>
      <xdr:col>29</xdr:col>
      <xdr:colOff>177800</xdr:colOff>
      <xdr:row>37</xdr:row>
      <xdr:rowOff>148180</xdr:rowOff>
    </xdr:to>
    <xdr:sp macro="" textlink="">
      <xdr:nvSpPr>
        <xdr:cNvPr id="138" name="楕円 137"/>
        <xdr:cNvSpPr/>
      </xdr:nvSpPr>
      <xdr:spPr bwMode="auto">
        <a:xfrm>
          <a:off x="5600700" y="717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18657</xdr:rowOff>
    </xdr:from>
    <xdr:ext cx="762000" cy="259045"/>
    <xdr:sp macro="" textlink="">
      <xdr:nvSpPr>
        <xdr:cNvPr id="139" name="人口1人当たり決算額の推移該当値テキスト445"/>
        <xdr:cNvSpPr txBox="1"/>
      </xdr:nvSpPr>
      <xdr:spPr>
        <a:xfrm>
          <a:off x="5740400" y="71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304898</xdr:rowOff>
    </xdr:from>
    <xdr:to>
      <xdr:col>26</xdr:col>
      <xdr:colOff>101600</xdr:colOff>
      <xdr:row>36</xdr:row>
      <xdr:rowOff>63598</xdr:rowOff>
    </xdr:to>
    <xdr:sp macro="" textlink="">
      <xdr:nvSpPr>
        <xdr:cNvPr id="140" name="楕円 139"/>
        <xdr:cNvSpPr/>
      </xdr:nvSpPr>
      <xdr:spPr bwMode="auto">
        <a:xfrm>
          <a:off x="4953000" y="691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73775</xdr:rowOff>
    </xdr:from>
    <xdr:ext cx="736600" cy="259045"/>
    <xdr:sp macro="" textlink="">
      <xdr:nvSpPr>
        <xdr:cNvPr id="141" name="テキスト ボックス 140"/>
        <xdr:cNvSpPr txBox="1"/>
      </xdr:nvSpPr>
      <xdr:spPr>
        <a:xfrm>
          <a:off x="4622800" y="668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13923</xdr:rowOff>
    </xdr:from>
    <xdr:to>
      <xdr:col>22</xdr:col>
      <xdr:colOff>165100</xdr:colOff>
      <xdr:row>36</xdr:row>
      <xdr:rowOff>115523</xdr:rowOff>
    </xdr:to>
    <xdr:sp macro="" textlink="">
      <xdr:nvSpPr>
        <xdr:cNvPr id="142" name="楕円 141"/>
        <xdr:cNvSpPr/>
      </xdr:nvSpPr>
      <xdr:spPr bwMode="auto">
        <a:xfrm>
          <a:off x="4254500" y="696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125700</xdr:rowOff>
    </xdr:from>
    <xdr:ext cx="762000" cy="259045"/>
    <xdr:sp macro="" textlink="">
      <xdr:nvSpPr>
        <xdr:cNvPr id="143" name="テキスト ボックス 142"/>
        <xdr:cNvSpPr txBox="1"/>
      </xdr:nvSpPr>
      <xdr:spPr>
        <a:xfrm>
          <a:off x="3924300" y="673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76919</xdr:rowOff>
    </xdr:from>
    <xdr:to>
      <xdr:col>19</xdr:col>
      <xdr:colOff>38100</xdr:colOff>
      <xdr:row>37</xdr:row>
      <xdr:rowOff>7069</xdr:rowOff>
    </xdr:to>
    <xdr:sp macro="" textlink="">
      <xdr:nvSpPr>
        <xdr:cNvPr id="144" name="楕円 143"/>
        <xdr:cNvSpPr/>
      </xdr:nvSpPr>
      <xdr:spPr bwMode="auto">
        <a:xfrm>
          <a:off x="3556000" y="7030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188696</xdr:rowOff>
    </xdr:from>
    <xdr:ext cx="762000" cy="259045"/>
    <xdr:sp macro="" textlink="">
      <xdr:nvSpPr>
        <xdr:cNvPr id="145" name="テキスト ボックス 144"/>
        <xdr:cNvSpPr txBox="1"/>
      </xdr:nvSpPr>
      <xdr:spPr>
        <a:xfrm>
          <a:off x="3225800" y="679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32799</xdr:rowOff>
    </xdr:from>
    <xdr:to>
      <xdr:col>15</xdr:col>
      <xdr:colOff>101600</xdr:colOff>
      <xdr:row>37</xdr:row>
      <xdr:rowOff>134399</xdr:rowOff>
    </xdr:to>
    <xdr:sp macro="" textlink="">
      <xdr:nvSpPr>
        <xdr:cNvPr id="146" name="楕円 145"/>
        <xdr:cNvSpPr/>
      </xdr:nvSpPr>
      <xdr:spPr bwMode="auto">
        <a:xfrm>
          <a:off x="2857500" y="71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119176</xdr:rowOff>
    </xdr:from>
    <xdr:ext cx="762000" cy="259045"/>
    <xdr:sp macro="" textlink="">
      <xdr:nvSpPr>
        <xdr:cNvPr id="147" name="テキスト ボックス 146"/>
        <xdr:cNvSpPr txBox="1"/>
      </xdr:nvSpPr>
      <xdr:spPr>
        <a:xfrm>
          <a:off x="2527300" y="7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
22,330
241.13
18,134,950
17,186,036
643,311
9,095,056
13,190,022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68110</xdr:rowOff>
    </xdr:from>
    <xdr:to>
      <xdr:col>24</xdr:col>
      <xdr:colOff>63500</xdr:colOff>
      <xdr:row>35</xdr:row>
      <xdr:rowOff>155511</xdr:rowOff>
    </xdr:to>
    <xdr:cxnSp macro="">
      <xdr:nvCxnSpPr>
        <xdr:cNvPr id="61" name="直線コネクタ 60"/>
        <xdr:cNvCxnSpPr/>
      </xdr:nvCxnSpPr>
      <xdr:spPr>
        <a:xfrm flipV="1">
          <a:off x="3797300" y="6068860"/>
          <a:ext cx="8382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155511</xdr:rowOff>
    </xdr:from>
    <xdr:to>
      <xdr:col>19</xdr:col>
      <xdr:colOff>177800</xdr:colOff>
      <xdr:row>35</xdr:row>
      <xdr:rowOff>156070</xdr:rowOff>
    </xdr:to>
    <xdr:cxnSp macro="">
      <xdr:nvCxnSpPr>
        <xdr:cNvPr id="64" name="直線コネクタ 63"/>
        <xdr:cNvCxnSpPr/>
      </xdr:nvCxnSpPr>
      <xdr:spPr>
        <a:xfrm flipV="1">
          <a:off x="2908300" y="6156261"/>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156070</xdr:rowOff>
    </xdr:from>
    <xdr:to>
      <xdr:col>15</xdr:col>
      <xdr:colOff>50800</xdr:colOff>
      <xdr:row>36</xdr:row>
      <xdr:rowOff>60071</xdr:rowOff>
    </xdr:to>
    <xdr:cxnSp macro="">
      <xdr:nvCxnSpPr>
        <xdr:cNvPr id="67" name="直線コネクタ 66"/>
        <xdr:cNvCxnSpPr/>
      </xdr:nvCxnSpPr>
      <xdr:spPr>
        <a:xfrm flipV="1">
          <a:off x="2019300" y="6156820"/>
          <a:ext cx="889000" cy="7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60071</xdr:rowOff>
    </xdr:from>
    <xdr:to>
      <xdr:col>10</xdr:col>
      <xdr:colOff>114300</xdr:colOff>
      <xdr:row>37</xdr:row>
      <xdr:rowOff>24371</xdr:rowOff>
    </xdr:to>
    <xdr:cxnSp macro="">
      <xdr:nvCxnSpPr>
        <xdr:cNvPr id="70" name="直線コネクタ 69"/>
        <xdr:cNvCxnSpPr/>
      </xdr:nvCxnSpPr>
      <xdr:spPr>
        <a:xfrm flipV="1">
          <a:off x="1130300" y="6232271"/>
          <a:ext cx="889000" cy="1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17310</xdr:rowOff>
    </xdr:from>
    <xdr:to>
      <xdr:col>24</xdr:col>
      <xdr:colOff>114300</xdr:colOff>
      <xdr:row>35</xdr:row>
      <xdr:rowOff>118910</xdr:rowOff>
    </xdr:to>
    <xdr:sp macro="" textlink="">
      <xdr:nvSpPr>
        <xdr:cNvPr id="80" name="楕円 79"/>
        <xdr:cNvSpPr/>
      </xdr:nvSpPr>
      <xdr:spPr>
        <a:xfrm>
          <a:off x="4584700" y="601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40187</xdr:rowOff>
    </xdr:from>
    <xdr:ext cx="599010" cy="259045"/>
    <xdr:sp macro="" textlink="">
      <xdr:nvSpPr>
        <xdr:cNvPr id="81" name="人件費該当値テキスト"/>
        <xdr:cNvSpPr txBox="1"/>
      </xdr:nvSpPr>
      <xdr:spPr>
        <a:xfrm>
          <a:off x="4686300" y="586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104711</xdr:rowOff>
    </xdr:from>
    <xdr:to>
      <xdr:col>20</xdr:col>
      <xdr:colOff>38100</xdr:colOff>
      <xdr:row>36</xdr:row>
      <xdr:rowOff>34861</xdr:rowOff>
    </xdr:to>
    <xdr:sp macro="" textlink="">
      <xdr:nvSpPr>
        <xdr:cNvPr id="82" name="楕円 81"/>
        <xdr:cNvSpPr/>
      </xdr:nvSpPr>
      <xdr:spPr>
        <a:xfrm>
          <a:off x="3746500" y="61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51388</xdr:rowOff>
    </xdr:from>
    <xdr:ext cx="599010" cy="259045"/>
    <xdr:sp macro="" textlink="">
      <xdr:nvSpPr>
        <xdr:cNvPr id="83" name="テキスト ボックス 82"/>
        <xdr:cNvSpPr txBox="1"/>
      </xdr:nvSpPr>
      <xdr:spPr>
        <a:xfrm>
          <a:off x="3497795" y="58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105270</xdr:rowOff>
    </xdr:from>
    <xdr:to>
      <xdr:col>15</xdr:col>
      <xdr:colOff>101600</xdr:colOff>
      <xdr:row>36</xdr:row>
      <xdr:rowOff>35420</xdr:rowOff>
    </xdr:to>
    <xdr:sp macro="" textlink="">
      <xdr:nvSpPr>
        <xdr:cNvPr id="84" name="楕円 83"/>
        <xdr:cNvSpPr/>
      </xdr:nvSpPr>
      <xdr:spPr>
        <a:xfrm>
          <a:off x="2857500" y="610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51947</xdr:rowOff>
    </xdr:from>
    <xdr:ext cx="599010" cy="259045"/>
    <xdr:sp macro="" textlink="">
      <xdr:nvSpPr>
        <xdr:cNvPr id="85" name="テキスト ボックス 84"/>
        <xdr:cNvSpPr txBox="1"/>
      </xdr:nvSpPr>
      <xdr:spPr>
        <a:xfrm>
          <a:off x="2608795" y="58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9271</xdr:rowOff>
    </xdr:from>
    <xdr:to>
      <xdr:col>10</xdr:col>
      <xdr:colOff>165100</xdr:colOff>
      <xdr:row>36</xdr:row>
      <xdr:rowOff>110871</xdr:rowOff>
    </xdr:to>
    <xdr:sp macro="" textlink="">
      <xdr:nvSpPr>
        <xdr:cNvPr id="86" name="楕円 85"/>
        <xdr:cNvSpPr/>
      </xdr:nvSpPr>
      <xdr:spPr>
        <a:xfrm>
          <a:off x="19685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127398</xdr:rowOff>
    </xdr:from>
    <xdr:ext cx="534377" cy="259045"/>
    <xdr:sp macro="" textlink="">
      <xdr:nvSpPr>
        <xdr:cNvPr id="87" name="テキスト ボックス 86"/>
        <xdr:cNvSpPr txBox="1"/>
      </xdr:nvSpPr>
      <xdr:spPr>
        <a:xfrm>
          <a:off x="1752111" y="595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145021</xdr:rowOff>
    </xdr:from>
    <xdr:to>
      <xdr:col>6</xdr:col>
      <xdr:colOff>38100</xdr:colOff>
      <xdr:row>37</xdr:row>
      <xdr:rowOff>75171</xdr:rowOff>
    </xdr:to>
    <xdr:sp macro="" textlink="">
      <xdr:nvSpPr>
        <xdr:cNvPr id="88" name="楕円 87"/>
        <xdr:cNvSpPr/>
      </xdr:nvSpPr>
      <xdr:spPr>
        <a:xfrm>
          <a:off x="1079500" y="63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91698</xdr:rowOff>
    </xdr:from>
    <xdr:ext cx="534377" cy="259045"/>
    <xdr:sp macro="" textlink="">
      <xdr:nvSpPr>
        <xdr:cNvPr id="89" name="テキスト ボックス 88"/>
        <xdr:cNvSpPr txBox="1"/>
      </xdr:nvSpPr>
      <xdr:spPr>
        <a:xfrm>
          <a:off x="863111" y="60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132842</xdr:rowOff>
    </xdr:from>
    <xdr:to>
      <xdr:col>24</xdr:col>
      <xdr:colOff>63500</xdr:colOff>
      <xdr:row>52</xdr:row>
      <xdr:rowOff>144932</xdr:rowOff>
    </xdr:to>
    <xdr:cxnSp macro="">
      <xdr:nvCxnSpPr>
        <xdr:cNvPr id="119" name="直線コネクタ 118"/>
        <xdr:cNvCxnSpPr/>
      </xdr:nvCxnSpPr>
      <xdr:spPr>
        <a:xfrm>
          <a:off x="3797300" y="9048242"/>
          <a:ext cx="8382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132842</xdr:rowOff>
    </xdr:from>
    <xdr:to>
      <xdr:col>19</xdr:col>
      <xdr:colOff>177800</xdr:colOff>
      <xdr:row>52</xdr:row>
      <xdr:rowOff>161811</xdr:rowOff>
    </xdr:to>
    <xdr:cxnSp macro="">
      <xdr:nvCxnSpPr>
        <xdr:cNvPr id="122" name="直線コネクタ 121"/>
        <xdr:cNvCxnSpPr/>
      </xdr:nvCxnSpPr>
      <xdr:spPr>
        <a:xfrm flipV="1">
          <a:off x="2908300" y="9048242"/>
          <a:ext cx="889000" cy="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161811</xdr:rowOff>
    </xdr:from>
    <xdr:to>
      <xdr:col>15</xdr:col>
      <xdr:colOff>50800</xdr:colOff>
      <xdr:row>54</xdr:row>
      <xdr:rowOff>106121</xdr:rowOff>
    </xdr:to>
    <xdr:cxnSp macro="">
      <xdr:nvCxnSpPr>
        <xdr:cNvPr id="125" name="直線コネクタ 124"/>
        <xdr:cNvCxnSpPr/>
      </xdr:nvCxnSpPr>
      <xdr:spPr>
        <a:xfrm flipV="1">
          <a:off x="2019300" y="9077211"/>
          <a:ext cx="889000" cy="28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106121</xdr:rowOff>
    </xdr:from>
    <xdr:to>
      <xdr:col>10</xdr:col>
      <xdr:colOff>114300</xdr:colOff>
      <xdr:row>56</xdr:row>
      <xdr:rowOff>4864</xdr:rowOff>
    </xdr:to>
    <xdr:cxnSp macro="">
      <xdr:nvCxnSpPr>
        <xdr:cNvPr id="128" name="直線コネクタ 127"/>
        <xdr:cNvCxnSpPr/>
      </xdr:nvCxnSpPr>
      <xdr:spPr>
        <a:xfrm flipV="1">
          <a:off x="1130300" y="9364421"/>
          <a:ext cx="889000" cy="2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63746</xdr:rowOff>
    </xdr:from>
    <xdr:ext cx="534377" cy="259045"/>
    <xdr:sp macro="" textlink="">
      <xdr:nvSpPr>
        <xdr:cNvPr id="130" name="テキスト ボックス 129"/>
        <xdr:cNvSpPr txBox="1"/>
      </xdr:nvSpPr>
      <xdr:spPr>
        <a:xfrm>
          <a:off x="1752111" y="98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84688</xdr:rowOff>
    </xdr:from>
    <xdr:ext cx="534377" cy="259045"/>
    <xdr:sp macro="" textlink="">
      <xdr:nvSpPr>
        <xdr:cNvPr id="132" name="テキスト ボックス 131"/>
        <xdr:cNvSpPr txBox="1"/>
      </xdr:nvSpPr>
      <xdr:spPr>
        <a:xfrm>
          <a:off x="863111" y="98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94132</xdr:rowOff>
    </xdr:from>
    <xdr:to>
      <xdr:col>24</xdr:col>
      <xdr:colOff>114300</xdr:colOff>
      <xdr:row>53</xdr:row>
      <xdr:rowOff>24282</xdr:rowOff>
    </xdr:to>
    <xdr:sp macro="" textlink="">
      <xdr:nvSpPr>
        <xdr:cNvPr id="138" name="楕円 137"/>
        <xdr:cNvSpPr/>
      </xdr:nvSpPr>
      <xdr:spPr>
        <a:xfrm>
          <a:off x="4584700" y="90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117009</xdr:rowOff>
    </xdr:from>
    <xdr:ext cx="599010" cy="259045"/>
    <xdr:sp macro="" textlink="">
      <xdr:nvSpPr>
        <xdr:cNvPr id="139" name="物件費該当値テキスト"/>
        <xdr:cNvSpPr txBox="1"/>
      </xdr:nvSpPr>
      <xdr:spPr>
        <a:xfrm>
          <a:off x="4686300" y="886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82042</xdr:rowOff>
    </xdr:from>
    <xdr:to>
      <xdr:col>20</xdr:col>
      <xdr:colOff>38100</xdr:colOff>
      <xdr:row>53</xdr:row>
      <xdr:rowOff>12192</xdr:rowOff>
    </xdr:to>
    <xdr:sp macro="" textlink="">
      <xdr:nvSpPr>
        <xdr:cNvPr id="140" name="楕円 139"/>
        <xdr:cNvSpPr/>
      </xdr:nvSpPr>
      <xdr:spPr>
        <a:xfrm>
          <a:off x="3746500" y="899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28719</xdr:rowOff>
    </xdr:from>
    <xdr:ext cx="599010" cy="259045"/>
    <xdr:sp macro="" textlink="">
      <xdr:nvSpPr>
        <xdr:cNvPr id="141" name="テキスト ボックス 140"/>
        <xdr:cNvSpPr txBox="1"/>
      </xdr:nvSpPr>
      <xdr:spPr>
        <a:xfrm>
          <a:off x="3497795" y="877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111011</xdr:rowOff>
    </xdr:from>
    <xdr:to>
      <xdr:col>15</xdr:col>
      <xdr:colOff>101600</xdr:colOff>
      <xdr:row>53</xdr:row>
      <xdr:rowOff>41161</xdr:rowOff>
    </xdr:to>
    <xdr:sp macro="" textlink="">
      <xdr:nvSpPr>
        <xdr:cNvPr id="142" name="楕円 141"/>
        <xdr:cNvSpPr/>
      </xdr:nvSpPr>
      <xdr:spPr>
        <a:xfrm>
          <a:off x="2857500" y="902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57688</xdr:rowOff>
    </xdr:from>
    <xdr:ext cx="599010" cy="259045"/>
    <xdr:sp macro="" textlink="">
      <xdr:nvSpPr>
        <xdr:cNvPr id="143" name="テキスト ボックス 142"/>
        <xdr:cNvSpPr txBox="1"/>
      </xdr:nvSpPr>
      <xdr:spPr>
        <a:xfrm>
          <a:off x="2608795" y="8801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55321</xdr:rowOff>
    </xdr:from>
    <xdr:to>
      <xdr:col>10</xdr:col>
      <xdr:colOff>165100</xdr:colOff>
      <xdr:row>54</xdr:row>
      <xdr:rowOff>156921</xdr:rowOff>
    </xdr:to>
    <xdr:sp macro="" textlink="">
      <xdr:nvSpPr>
        <xdr:cNvPr id="144" name="楕円 143"/>
        <xdr:cNvSpPr/>
      </xdr:nvSpPr>
      <xdr:spPr>
        <a:xfrm>
          <a:off x="1968500" y="931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1998</xdr:rowOff>
    </xdr:from>
    <xdr:ext cx="599010" cy="259045"/>
    <xdr:sp macro="" textlink="">
      <xdr:nvSpPr>
        <xdr:cNvPr id="145" name="テキスト ボックス 144"/>
        <xdr:cNvSpPr txBox="1"/>
      </xdr:nvSpPr>
      <xdr:spPr>
        <a:xfrm>
          <a:off x="1719795" y="908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125514</xdr:rowOff>
    </xdr:from>
    <xdr:to>
      <xdr:col>6</xdr:col>
      <xdr:colOff>38100</xdr:colOff>
      <xdr:row>56</xdr:row>
      <xdr:rowOff>55664</xdr:rowOff>
    </xdr:to>
    <xdr:sp macro="" textlink="">
      <xdr:nvSpPr>
        <xdr:cNvPr id="146" name="楕円 145"/>
        <xdr:cNvSpPr/>
      </xdr:nvSpPr>
      <xdr:spPr>
        <a:xfrm>
          <a:off x="1079500" y="95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72191</xdr:rowOff>
    </xdr:from>
    <xdr:ext cx="599010" cy="259045"/>
    <xdr:sp macro="" textlink="">
      <xdr:nvSpPr>
        <xdr:cNvPr id="147" name="テキスト ボックス 146"/>
        <xdr:cNvSpPr txBox="1"/>
      </xdr:nvSpPr>
      <xdr:spPr>
        <a:xfrm>
          <a:off x="830795" y="933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146749</xdr:rowOff>
    </xdr:from>
    <xdr:to>
      <xdr:col>24</xdr:col>
      <xdr:colOff>63500</xdr:colOff>
      <xdr:row>77</xdr:row>
      <xdr:rowOff>36449</xdr:rowOff>
    </xdr:to>
    <xdr:cxnSp macro="">
      <xdr:nvCxnSpPr>
        <xdr:cNvPr id="176" name="直線コネクタ 175"/>
        <xdr:cNvCxnSpPr/>
      </xdr:nvCxnSpPr>
      <xdr:spPr>
        <a:xfrm flipV="1">
          <a:off x="3797300" y="13176949"/>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82055</xdr:rowOff>
    </xdr:from>
    <xdr:to>
      <xdr:col>19</xdr:col>
      <xdr:colOff>177800</xdr:colOff>
      <xdr:row>77</xdr:row>
      <xdr:rowOff>36449</xdr:rowOff>
    </xdr:to>
    <xdr:cxnSp macro="">
      <xdr:nvCxnSpPr>
        <xdr:cNvPr id="179" name="直線コネクタ 178"/>
        <xdr:cNvCxnSpPr/>
      </xdr:nvCxnSpPr>
      <xdr:spPr>
        <a:xfrm>
          <a:off x="2908300" y="13112255"/>
          <a:ext cx="8890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87278</xdr:rowOff>
    </xdr:from>
    <xdr:ext cx="469744" cy="259045"/>
    <xdr:sp macro="" textlink="">
      <xdr:nvSpPr>
        <xdr:cNvPr id="181" name="テキスト ボックス 180"/>
        <xdr:cNvSpPr txBox="1"/>
      </xdr:nvSpPr>
      <xdr:spPr>
        <a:xfrm>
          <a:off x="3562428"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77826</xdr:rowOff>
    </xdr:from>
    <xdr:to>
      <xdr:col>15</xdr:col>
      <xdr:colOff>50800</xdr:colOff>
      <xdr:row>76</xdr:row>
      <xdr:rowOff>82055</xdr:rowOff>
    </xdr:to>
    <xdr:cxnSp macro="">
      <xdr:nvCxnSpPr>
        <xdr:cNvPr id="182" name="直線コネクタ 181"/>
        <xdr:cNvCxnSpPr/>
      </xdr:nvCxnSpPr>
      <xdr:spPr>
        <a:xfrm>
          <a:off x="2019300" y="1310802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36619</xdr:rowOff>
    </xdr:from>
    <xdr:ext cx="534377" cy="259045"/>
    <xdr:sp macro="" textlink="">
      <xdr:nvSpPr>
        <xdr:cNvPr id="184" name="テキスト ボックス 183"/>
        <xdr:cNvSpPr txBox="1"/>
      </xdr:nvSpPr>
      <xdr:spPr>
        <a:xfrm>
          <a:off x="2641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77826</xdr:rowOff>
    </xdr:from>
    <xdr:to>
      <xdr:col>10</xdr:col>
      <xdr:colOff>114300</xdr:colOff>
      <xdr:row>77</xdr:row>
      <xdr:rowOff>96495</xdr:rowOff>
    </xdr:to>
    <xdr:cxnSp macro="">
      <xdr:nvCxnSpPr>
        <xdr:cNvPr id="185" name="直線コネクタ 184"/>
        <xdr:cNvCxnSpPr/>
      </xdr:nvCxnSpPr>
      <xdr:spPr>
        <a:xfrm flipV="1">
          <a:off x="1130300" y="13108026"/>
          <a:ext cx="8890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55439</xdr:rowOff>
    </xdr:from>
    <xdr:ext cx="469744" cy="259045"/>
    <xdr:sp macro="" textlink="">
      <xdr:nvSpPr>
        <xdr:cNvPr id="187" name="テキスト ボックス 186"/>
        <xdr:cNvSpPr txBox="1"/>
      </xdr:nvSpPr>
      <xdr:spPr>
        <a:xfrm>
          <a:off x="1784428"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95949</xdr:rowOff>
    </xdr:from>
    <xdr:to>
      <xdr:col>24</xdr:col>
      <xdr:colOff>114300</xdr:colOff>
      <xdr:row>77</xdr:row>
      <xdr:rowOff>26099</xdr:rowOff>
    </xdr:to>
    <xdr:sp macro="" textlink="">
      <xdr:nvSpPr>
        <xdr:cNvPr id="195" name="楕円 194"/>
        <xdr:cNvSpPr/>
      </xdr:nvSpPr>
      <xdr:spPr>
        <a:xfrm>
          <a:off x="4584700" y="131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118826</xdr:rowOff>
    </xdr:from>
    <xdr:ext cx="534377" cy="259045"/>
    <xdr:sp macro="" textlink="">
      <xdr:nvSpPr>
        <xdr:cNvPr id="196" name="維持補修費該当値テキスト"/>
        <xdr:cNvSpPr txBox="1"/>
      </xdr:nvSpPr>
      <xdr:spPr>
        <a:xfrm>
          <a:off x="4686300" y="129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157099</xdr:rowOff>
    </xdr:from>
    <xdr:to>
      <xdr:col>20</xdr:col>
      <xdr:colOff>38100</xdr:colOff>
      <xdr:row>77</xdr:row>
      <xdr:rowOff>87249</xdr:rowOff>
    </xdr:to>
    <xdr:sp macro="" textlink="">
      <xdr:nvSpPr>
        <xdr:cNvPr id="197" name="楕円 196"/>
        <xdr:cNvSpPr/>
      </xdr:nvSpPr>
      <xdr:spPr>
        <a:xfrm>
          <a:off x="3746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78376</xdr:rowOff>
    </xdr:from>
    <xdr:ext cx="469744" cy="259045"/>
    <xdr:sp macro="" textlink="">
      <xdr:nvSpPr>
        <xdr:cNvPr id="198" name="テキスト ボックス 197"/>
        <xdr:cNvSpPr txBox="1"/>
      </xdr:nvSpPr>
      <xdr:spPr>
        <a:xfrm>
          <a:off x="3562428" y="1328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31255</xdr:rowOff>
    </xdr:from>
    <xdr:to>
      <xdr:col>15</xdr:col>
      <xdr:colOff>101600</xdr:colOff>
      <xdr:row>76</xdr:row>
      <xdr:rowOff>132855</xdr:rowOff>
    </xdr:to>
    <xdr:sp macro="" textlink="">
      <xdr:nvSpPr>
        <xdr:cNvPr id="199" name="楕円 198"/>
        <xdr:cNvSpPr/>
      </xdr:nvSpPr>
      <xdr:spPr>
        <a:xfrm>
          <a:off x="2857500" y="130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149382</xdr:rowOff>
    </xdr:from>
    <xdr:ext cx="534377" cy="259045"/>
    <xdr:sp macro="" textlink="">
      <xdr:nvSpPr>
        <xdr:cNvPr id="200" name="テキスト ボックス 199"/>
        <xdr:cNvSpPr txBox="1"/>
      </xdr:nvSpPr>
      <xdr:spPr>
        <a:xfrm>
          <a:off x="2641111" y="1283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27026</xdr:rowOff>
    </xdr:from>
    <xdr:to>
      <xdr:col>10</xdr:col>
      <xdr:colOff>165100</xdr:colOff>
      <xdr:row>76</xdr:row>
      <xdr:rowOff>128626</xdr:rowOff>
    </xdr:to>
    <xdr:sp macro="" textlink="">
      <xdr:nvSpPr>
        <xdr:cNvPr id="201" name="楕円 200"/>
        <xdr:cNvSpPr/>
      </xdr:nvSpPr>
      <xdr:spPr>
        <a:xfrm>
          <a:off x="1968500" y="130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145152</xdr:rowOff>
    </xdr:from>
    <xdr:ext cx="534377" cy="259045"/>
    <xdr:sp macro="" textlink="">
      <xdr:nvSpPr>
        <xdr:cNvPr id="202" name="テキスト ボックス 201"/>
        <xdr:cNvSpPr txBox="1"/>
      </xdr:nvSpPr>
      <xdr:spPr>
        <a:xfrm>
          <a:off x="1752111" y="128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45695</xdr:rowOff>
    </xdr:from>
    <xdr:to>
      <xdr:col>6</xdr:col>
      <xdr:colOff>38100</xdr:colOff>
      <xdr:row>77</xdr:row>
      <xdr:rowOff>147295</xdr:rowOff>
    </xdr:to>
    <xdr:sp macro="" textlink="">
      <xdr:nvSpPr>
        <xdr:cNvPr id="203" name="楕円 202"/>
        <xdr:cNvSpPr/>
      </xdr:nvSpPr>
      <xdr:spPr>
        <a:xfrm>
          <a:off x="1079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163822</xdr:rowOff>
    </xdr:from>
    <xdr:ext cx="469744" cy="259045"/>
    <xdr:sp macro="" textlink="">
      <xdr:nvSpPr>
        <xdr:cNvPr id="204" name="テキスト ボックス 203"/>
        <xdr:cNvSpPr txBox="1"/>
      </xdr:nvSpPr>
      <xdr:spPr>
        <a:xfrm>
          <a:off x="895428" y="1302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105829</xdr:rowOff>
    </xdr:from>
    <xdr:to>
      <xdr:col>24</xdr:col>
      <xdr:colOff>63500</xdr:colOff>
      <xdr:row>95</xdr:row>
      <xdr:rowOff>107759</xdr:rowOff>
    </xdr:to>
    <xdr:cxnSp macro="">
      <xdr:nvCxnSpPr>
        <xdr:cNvPr id="234" name="直線コネクタ 233"/>
        <xdr:cNvCxnSpPr/>
      </xdr:nvCxnSpPr>
      <xdr:spPr>
        <a:xfrm>
          <a:off x="3797300" y="16393579"/>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33214</xdr:rowOff>
    </xdr:from>
    <xdr:ext cx="599010" cy="259045"/>
    <xdr:sp macro="" textlink="">
      <xdr:nvSpPr>
        <xdr:cNvPr id="235" name="扶助費平均値テキスト"/>
        <xdr:cNvSpPr txBox="1"/>
      </xdr:nvSpPr>
      <xdr:spPr>
        <a:xfrm>
          <a:off x="4686300" y="16149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154508</xdr:rowOff>
    </xdr:from>
    <xdr:to>
      <xdr:col>19</xdr:col>
      <xdr:colOff>177800</xdr:colOff>
      <xdr:row>95</xdr:row>
      <xdr:rowOff>105829</xdr:rowOff>
    </xdr:to>
    <xdr:cxnSp macro="">
      <xdr:nvCxnSpPr>
        <xdr:cNvPr id="237" name="直線コネクタ 236"/>
        <xdr:cNvCxnSpPr/>
      </xdr:nvCxnSpPr>
      <xdr:spPr>
        <a:xfrm>
          <a:off x="2908300" y="16270808"/>
          <a:ext cx="889000" cy="12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154508</xdr:rowOff>
    </xdr:from>
    <xdr:to>
      <xdr:col>15</xdr:col>
      <xdr:colOff>50800</xdr:colOff>
      <xdr:row>96</xdr:row>
      <xdr:rowOff>112395</xdr:rowOff>
    </xdr:to>
    <xdr:cxnSp macro="">
      <xdr:nvCxnSpPr>
        <xdr:cNvPr id="240" name="直線コネクタ 239"/>
        <xdr:cNvCxnSpPr/>
      </xdr:nvCxnSpPr>
      <xdr:spPr>
        <a:xfrm flipV="1">
          <a:off x="2019300" y="16270808"/>
          <a:ext cx="889000" cy="3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112001</xdr:rowOff>
    </xdr:from>
    <xdr:to>
      <xdr:col>10</xdr:col>
      <xdr:colOff>114300</xdr:colOff>
      <xdr:row>96</xdr:row>
      <xdr:rowOff>112395</xdr:rowOff>
    </xdr:to>
    <xdr:cxnSp macro="">
      <xdr:nvCxnSpPr>
        <xdr:cNvPr id="243" name="直線コネクタ 242"/>
        <xdr:cNvCxnSpPr/>
      </xdr:nvCxnSpPr>
      <xdr:spPr>
        <a:xfrm>
          <a:off x="1130300" y="16571201"/>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166476</xdr:rowOff>
    </xdr:from>
    <xdr:ext cx="534377" cy="259045"/>
    <xdr:sp macro="" textlink="">
      <xdr:nvSpPr>
        <xdr:cNvPr id="245" name="テキスト ボックス 244"/>
        <xdr:cNvSpPr txBox="1"/>
      </xdr:nvSpPr>
      <xdr:spPr>
        <a:xfrm>
          <a:off x="1752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56959</xdr:rowOff>
    </xdr:from>
    <xdr:to>
      <xdr:col>24</xdr:col>
      <xdr:colOff>114300</xdr:colOff>
      <xdr:row>95</xdr:row>
      <xdr:rowOff>158559</xdr:rowOff>
    </xdr:to>
    <xdr:sp macro="" textlink="">
      <xdr:nvSpPr>
        <xdr:cNvPr id="253" name="楕円 252"/>
        <xdr:cNvSpPr/>
      </xdr:nvSpPr>
      <xdr:spPr>
        <a:xfrm>
          <a:off x="4584700" y="163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35386</xdr:rowOff>
    </xdr:from>
    <xdr:ext cx="599010" cy="259045"/>
    <xdr:sp macro="" textlink="">
      <xdr:nvSpPr>
        <xdr:cNvPr id="254" name="扶助費該当値テキスト"/>
        <xdr:cNvSpPr txBox="1"/>
      </xdr:nvSpPr>
      <xdr:spPr>
        <a:xfrm>
          <a:off x="4686300" y="1632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55029</xdr:rowOff>
    </xdr:from>
    <xdr:to>
      <xdr:col>20</xdr:col>
      <xdr:colOff>38100</xdr:colOff>
      <xdr:row>95</xdr:row>
      <xdr:rowOff>156629</xdr:rowOff>
    </xdr:to>
    <xdr:sp macro="" textlink="">
      <xdr:nvSpPr>
        <xdr:cNvPr id="255" name="楕円 254"/>
        <xdr:cNvSpPr/>
      </xdr:nvSpPr>
      <xdr:spPr>
        <a:xfrm>
          <a:off x="3746500" y="1634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1706</xdr:rowOff>
    </xdr:from>
    <xdr:ext cx="599010" cy="259045"/>
    <xdr:sp macro="" textlink="">
      <xdr:nvSpPr>
        <xdr:cNvPr id="256" name="テキスト ボックス 255"/>
        <xdr:cNvSpPr txBox="1"/>
      </xdr:nvSpPr>
      <xdr:spPr>
        <a:xfrm>
          <a:off x="3497795" y="1611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103708</xdr:rowOff>
    </xdr:from>
    <xdr:to>
      <xdr:col>15</xdr:col>
      <xdr:colOff>101600</xdr:colOff>
      <xdr:row>95</xdr:row>
      <xdr:rowOff>33858</xdr:rowOff>
    </xdr:to>
    <xdr:sp macro="" textlink="">
      <xdr:nvSpPr>
        <xdr:cNvPr id="257" name="楕円 256"/>
        <xdr:cNvSpPr/>
      </xdr:nvSpPr>
      <xdr:spPr>
        <a:xfrm>
          <a:off x="2857500" y="1622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50385</xdr:rowOff>
    </xdr:from>
    <xdr:ext cx="599010" cy="259045"/>
    <xdr:sp macro="" textlink="">
      <xdr:nvSpPr>
        <xdr:cNvPr id="258" name="テキスト ボックス 257"/>
        <xdr:cNvSpPr txBox="1"/>
      </xdr:nvSpPr>
      <xdr:spPr>
        <a:xfrm>
          <a:off x="2608795" y="15995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61595</xdr:rowOff>
    </xdr:from>
    <xdr:to>
      <xdr:col>10</xdr:col>
      <xdr:colOff>165100</xdr:colOff>
      <xdr:row>96</xdr:row>
      <xdr:rowOff>163195</xdr:rowOff>
    </xdr:to>
    <xdr:sp macro="" textlink="">
      <xdr:nvSpPr>
        <xdr:cNvPr id="259" name="楕円 258"/>
        <xdr:cNvSpPr/>
      </xdr:nvSpPr>
      <xdr:spPr>
        <a:xfrm>
          <a:off x="1968500" y="165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154322</xdr:rowOff>
    </xdr:from>
    <xdr:ext cx="534377" cy="259045"/>
    <xdr:sp macro="" textlink="">
      <xdr:nvSpPr>
        <xdr:cNvPr id="260" name="テキスト ボックス 259"/>
        <xdr:cNvSpPr txBox="1"/>
      </xdr:nvSpPr>
      <xdr:spPr>
        <a:xfrm>
          <a:off x="1752111" y="166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61" name="楕円 260"/>
        <xdr:cNvSpPr/>
      </xdr:nvSpPr>
      <xdr:spPr>
        <a:xfrm>
          <a:off x="1079500" y="1652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62" name="テキスト ボックス 261"/>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131897</xdr:rowOff>
    </xdr:from>
    <xdr:to>
      <xdr:col>54</xdr:col>
      <xdr:colOff>189865</xdr:colOff>
      <xdr:row>37</xdr:row>
      <xdr:rowOff>7081</xdr:rowOff>
    </xdr:to>
    <xdr:cxnSp macro="">
      <xdr:nvCxnSpPr>
        <xdr:cNvPr id="286" name="直線コネクタ 285"/>
        <xdr:cNvCxnSpPr/>
      </xdr:nvCxnSpPr>
      <xdr:spPr>
        <a:xfrm flipV="1">
          <a:off x="10475595" y="5446847"/>
          <a:ext cx="1270" cy="903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10908</xdr:rowOff>
    </xdr:from>
    <xdr:ext cx="534377" cy="259045"/>
    <xdr:sp macro="" textlink="">
      <xdr:nvSpPr>
        <xdr:cNvPr id="287" name="補助費等最小値テキスト"/>
        <xdr:cNvSpPr txBox="1"/>
      </xdr:nvSpPr>
      <xdr:spPr>
        <a:xfrm>
          <a:off x="10528300" y="63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7081</xdr:rowOff>
    </xdr:from>
    <xdr:to>
      <xdr:col>55</xdr:col>
      <xdr:colOff>88900</xdr:colOff>
      <xdr:row>37</xdr:row>
      <xdr:rowOff>7081</xdr:rowOff>
    </xdr:to>
    <xdr:cxnSp macro="">
      <xdr:nvCxnSpPr>
        <xdr:cNvPr id="288" name="直線コネクタ 287"/>
        <xdr:cNvCxnSpPr/>
      </xdr:nvCxnSpPr>
      <xdr:spPr>
        <a:xfrm>
          <a:off x="10388600" y="635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78574</xdr:rowOff>
    </xdr:from>
    <xdr:ext cx="599010" cy="259045"/>
    <xdr:sp macro="" textlink="">
      <xdr:nvSpPr>
        <xdr:cNvPr id="289" name="補助費等最大値テキスト"/>
        <xdr:cNvSpPr txBox="1"/>
      </xdr:nvSpPr>
      <xdr:spPr>
        <a:xfrm>
          <a:off x="10528300" y="5222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131897</xdr:rowOff>
    </xdr:from>
    <xdr:to>
      <xdr:col>55</xdr:col>
      <xdr:colOff>88900</xdr:colOff>
      <xdr:row>31</xdr:row>
      <xdr:rowOff>131897</xdr:rowOff>
    </xdr:to>
    <xdr:cxnSp macro="">
      <xdr:nvCxnSpPr>
        <xdr:cNvPr id="290" name="直線コネクタ 289"/>
        <xdr:cNvCxnSpPr/>
      </xdr:nvCxnSpPr>
      <xdr:spPr>
        <a:xfrm>
          <a:off x="10388600" y="5446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126327</xdr:rowOff>
    </xdr:from>
    <xdr:to>
      <xdr:col>55</xdr:col>
      <xdr:colOff>0</xdr:colOff>
      <xdr:row>37</xdr:row>
      <xdr:rowOff>7081</xdr:rowOff>
    </xdr:to>
    <xdr:cxnSp macro="">
      <xdr:nvCxnSpPr>
        <xdr:cNvPr id="291" name="直線コネクタ 290"/>
        <xdr:cNvCxnSpPr/>
      </xdr:nvCxnSpPr>
      <xdr:spPr>
        <a:xfrm>
          <a:off x="9639300" y="6298527"/>
          <a:ext cx="838200" cy="5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107190</xdr:rowOff>
    </xdr:from>
    <xdr:ext cx="599010" cy="259045"/>
    <xdr:sp macro="" textlink="">
      <xdr:nvSpPr>
        <xdr:cNvPr id="292" name="補助費等平均値テキスト"/>
        <xdr:cNvSpPr txBox="1"/>
      </xdr:nvSpPr>
      <xdr:spPr>
        <a:xfrm>
          <a:off x="10528300" y="57650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84313</xdr:rowOff>
    </xdr:from>
    <xdr:to>
      <xdr:col>55</xdr:col>
      <xdr:colOff>50800</xdr:colOff>
      <xdr:row>35</xdr:row>
      <xdr:rowOff>14463</xdr:rowOff>
    </xdr:to>
    <xdr:sp macro="" textlink="">
      <xdr:nvSpPr>
        <xdr:cNvPr id="293" name="フローチャート: 判断 292"/>
        <xdr:cNvSpPr/>
      </xdr:nvSpPr>
      <xdr:spPr>
        <a:xfrm>
          <a:off x="10426700" y="5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126327</xdr:rowOff>
    </xdr:from>
    <xdr:to>
      <xdr:col>50</xdr:col>
      <xdr:colOff>114300</xdr:colOff>
      <xdr:row>37</xdr:row>
      <xdr:rowOff>38788</xdr:rowOff>
    </xdr:to>
    <xdr:cxnSp macro="">
      <xdr:nvCxnSpPr>
        <xdr:cNvPr id="294" name="直線コネクタ 293"/>
        <xdr:cNvCxnSpPr/>
      </xdr:nvCxnSpPr>
      <xdr:spPr>
        <a:xfrm flipV="1">
          <a:off x="8750300" y="6298527"/>
          <a:ext cx="8890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59822</xdr:rowOff>
    </xdr:from>
    <xdr:to>
      <xdr:col>50</xdr:col>
      <xdr:colOff>165100</xdr:colOff>
      <xdr:row>34</xdr:row>
      <xdr:rowOff>161422</xdr:rowOff>
    </xdr:to>
    <xdr:sp macro="" textlink="">
      <xdr:nvSpPr>
        <xdr:cNvPr id="295" name="フローチャート: 判断 294"/>
        <xdr:cNvSpPr/>
      </xdr:nvSpPr>
      <xdr:spPr>
        <a:xfrm>
          <a:off x="9588500" y="588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6499</xdr:rowOff>
    </xdr:from>
    <xdr:ext cx="599010" cy="259045"/>
    <xdr:sp macro="" textlink="">
      <xdr:nvSpPr>
        <xdr:cNvPr id="296" name="テキスト ボックス 295"/>
        <xdr:cNvSpPr txBox="1"/>
      </xdr:nvSpPr>
      <xdr:spPr>
        <a:xfrm>
          <a:off x="9339795" y="566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82870</xdr:rowOff>
    </xdr:from>
    <xdr:to>
      <xdr:col>45</xdr:col>
      <xdr:colOff>177800</xdr:colOff>
      <xdr:row>37</xdr:row>
      <xdr:rowOff>38788</xdr:rowOff>
    </xdr:to>
    <xdr:cxnSp macro="">
      <xdr:nvCxnSpPr>
        <xdr:cNvPr id="297" name="直線コネクタ 296"/>
        <xdr:cNvCxnSpPr/>
      </xdr:nvCxnSpPr>
      <xdr:spPr>
        <a:xfrm>
          <a:off x="7861300" y="5569270"/>
          <a:ext cx="889000" cy="8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110998</xdr:rowOff>
    </xdr:from>
    <xdr:to>
      <xdr:col>46</xdr:col>
      <xdr:colOff>38100</xdr:colOff>
      <xdr:row>35</xdr:row>
      <xdr:rowOff>41148</xdr:rowOff>
    </xdr:to>
    <xdr:sp macro="" textlink="">
      <xdr:nvSpPr>
        <xdr:cNvPr id="298" name="フローチャート: 判断 297"/>
        <xdr:cNvSpPr/>
      </xdr:nvSpPr>
      <xdr:spPr>
        <a:xfrm>
          <a:off x="8699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57675</xdr:rowOff>
    </xdr:from>
    <xdr:ext cx="534377" cy="259045"/>
    <xdr:sp macro="" textlink="">
      <xdr:nvSpPr>
        <xdr:cNvPr id="299" name="テキスト ボックス 298"/>
        <xdr:cNvSpPr txBox="1"/>
      </xdr:nvSpPr>
      <xdr:spPr>
        <a:xfrm>
          <a:off x="8483111" y="571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82870</xdr:rowOff>
    </xdr:from>
    <xdr:to>
      <xdr:col>41</xdr:col>
      <xdr:colOff>50800</xdr:colOff>
      <xdr:row>37</xdr:row>
      <xdr:rowOff>105220</xdr:rowOff>
    </xdr:to>
    <xdr:cxnSp macro="">
      <xdr:nvCxnSpPr>
        <xdr:cNvPr id="300" name="直線コネクタ 299"/>
        <xdr:cNvCxnSpPr/>
      </xdr:nvCxnSpPr>
      <xdr:spPr>
        <a:xfrm flipV="1">
          <a:off x="6972300" y="5569270"/>
          <a:ext cx="889000" cy="87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21981</xdr:rowOff>
    </xdr:from>
    <xdr:to>
      <xdr:col>41</xdr:col>
      <xdr:colOff>101600</xdr:colOff>
      <xdr:row>30</xdr:row>
      <xdr:rowOff>123581</xdr:rowOff>
    </xdr:to>
    <xdr:sp macro="" textlink="">
      <xdr:nvSpPr>
        <xdr:cNvPr id="301" name="フローチャート: 判断 300"/>
        <xdr:cNvSpPr/>
      </xdr:nvSpPr>
      <xdr:spPr>
        <a:xfrm>
          <a:off x="7810500" y="51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140108</xdr:rowOff>
    </xdr:from>
    <xdr:ext cx="599010" cy="259045"/>
    <xdr:sp macro="" textlink="">
      <xdr:nvSpPr>
        <xdr:cNvPr id="302" name="テキスト ボックス 301"/>
        <xdr:cNvSpPr txBox="1"/>
      </xdr:nvSpPr>
      <xdr:spPr>
        <a:xfrm>
          <a:off x="7561795" y="49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115174</xdr:rowOff>
    </xdr:from>
    <xdr:to>
      <xdr:col>36</xdr:col>
      <xdr:colOff>165100</xdr:colOff>
      <xdr:row>36</xdr:row>
      <xdr:rowOff>45324</xdr:rowOff>
    </xdr:to>
    <xdr:sp macro="" textlink="">
      <xdr:nvSpPr>
        <xdr:cNvPr id="303" name="フローチャート: 判断 302"/>
        <xdr:cNvSpPr/>
      </xdr:nvSpPr>
      <xdr:spPr>
        <a:xfrm>
          <a:off x="6921500" y="61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61851</xdr:rowOff>
    </xdr:from>
    <xdr:ext cx="534377" cy="259045"/>
    <xdr:sp macro="" textlink="">
      <xdr:nvSpPr>
        <xdr:cNvPr id="304" name="テキスト ボックス 303"/>
        <xdr:cNvSpPr txBox="1"/>
      </xdr:nvSpPr>
      <xdr:spPr>
        <a:xfrm>
          <a:off x="6705111" y="589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127731</xdr:rowOff>
    </xdr:from>
    <xdr:to>
      <xdr:col>55</xdr:col>
      <xdr:colOff>50800</xdr:colOff>
      <xdr:row>37</xdr:row>
      <xdr:rowOff>57881</xdr:rowOff>
    </xdr:to>
    <xdr:sp macro="" textlink="">
      <xdr:nvSpPr>
        <xdr:cNvPr id="310" name="楕円 309"/>
        <xdr:cNvSpPr/>
      </xdr:nvSpPr>
      <xdr:spPr>
        <a:xfrm>
          <a:off x="10426700" y="62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42658</xdr:rowOff>
    </xdr:from>
    <xdr:ext cx="534377" cy="259045"/>
    <xdr:sp macro="" textlink="">
      <xdr:nvSpPr>
        <xdr:cNvPr id="311" name="補助費等該当値テキスト"/>
        <xdr:cNvSpPr txBox="1"/>
      </xdr:nvSpPr>
      <xdr:spPr>
        <a:xfrm>
          <a:off x="10528300" y="621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75527</xdr:rowOff>
    </xdr:from>
    <xdr:to>
      <xdr:col>50</xdr:col>
      <xdr:colOff>165100</xdr:colOff>
      <xdr:row>37</xdr:row>
      <xdr:rowOff>5677</xdr:rowOff>
    </xdr:to>
    <xdr:sp macro="" textlink="">
      <xdr:nvSpPr>
        <xdr:cNvPr id="312" name="楕円 311"/>
        <xdr:cNvSpPr/>
      </xdr:nvSpPr>
      <xdr:spPr>
        <a:xfrm>
          <a:off x="9588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168254</xdr:rowOff>
    </xdr:from>
    <xdr:ext cx="534377" cy="259045"/>
    <xdr:sp macro="" textlink="">
      <xdr:nvSpPr>
        <xdr:cNvPr id="313" name="テキスト ボックス 312"/>
        <xdr:cNvSpPr txBox="1"/>
      </xdr:nvSpPr>
      <xdr:spPr>
        <a:xfrm>
          <a:off x="9372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159438</xdr:rowOff>
    </xdr:from>
    <xdr:to>
      <xdr:col>46</xdr:col>
      <xdr:colOff>38100</xdr:colOff>
      <xdr:row>37</xdr:row>
      <xdr:rowOff>89588</xdr:rowOff>
    </xdr:to>
    <xdr:sp macro="" textlink="">
      <xdr:nvSpPr>
        <xdr:cNvPr id="314" name="楕円 313"/>
        <xdr:cNvSpPr/>
      </xdr:nvSpPr>
      <xdr:spPr>
        <a:xfrm>
          <a:off x="8699500" y="63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80715</xdr:rowOff>
    </xdr:from>
    <xdr:ext cx="534377" cy="259045"/>
    <xdr:sp macro="" textlink="">
      <xdr:nvSpPr>
        <xdr:cNvPr id="315" name="テキスト ボックス 314"/>
        <xdr:cNvSpPr txBox="1"/>
      </xdr:nvSpPr>
      <xdr:spPr>
        <a:xfrm>
          <a:off x="8483111" y="642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32070</xdr:rowOff>
    </xdr:from>
    <xdr:to>
      <xdr:col>41</xdr:col>
      <xdr:colOff>101600</xdr:colOff>
      <xdr:row>32</xdr:row>
      <xdr:rowOff>133670</xdr:rowOff>
    </xdr:to>
    <xdr:sp macro="" textlink="">
      <xdr:nvSpPr>
        <xdr:cNvPr id="316" name="楕円 315"/>
        <xdr:cNvSpPr/>
      </xdr:nvSpPr>
      <xdr:spPr>
        <a:xfrm>
          <a:off x="7810500" y="55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124797</xdr:rowOff>
    </xdr:from>
    <xdr:ext cx="599010" cy="259045"/>
    <xdr:sp macro="" textlink="">
      <xdr:nvSpPr>
        <xdr:cNvPr id="317" name="テキスト ボックス 316"/>
        <xdr:cNvSpPr txBox="1"/>
      </xdr:nvSpPr>
      <xdr:spPr>
        <a:xfrm>
          <a:off x="7561795" y="561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54420</xdr:rowOff>
    </xdr:from>
    <xdr:to>
      <xdr:col>36</xdr:col>
      <xdr:colOff>165100</xdr:colOff>
      <xdr:row>37</xdr:row>
      <xdr:rowOff>156020</xdr:rowOff>
    </xdr:to>
    <xdr:sp macro="" textlink="">
      <xdr:nvSpPr>
        <xdr:cNvPr id="318" name="楕円 317"/>
        <xdr:cNvSpPr/>
      </xdr:nvSpPr>
      <xdr:spPr>
        <a:xfrm>
          <a:off x="6921500" y="63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147146</xdr:rowOff>
    </xdr:from>
    <xdr:ext cx="534377" cy="259045"/>
    <xdr:sp macro="" textlink="">
      <xdr:nvSpPr>
        <xdr:cNvPr id="319" name="テキスト ボックス 318"/>
        <xdr:cNvSpPr txBox="1"/>
      </xdr:nvSpPr>
      <xdr:spPr>
        <a:xfrm>
          <a:off x="6705111" y="649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1" name="直線コネクタ 340"/>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2"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3" name="直線コネクタ 342"/>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4"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5" name="直線コネクタ 344"/>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37141</xdr:rowOff>
    </xdr:from>
    <xdr:to>
      <xdr:col>55</xdr:col>
      <xdr:colOff>0</xdr:colOff>
      <xdr:row>56</xdr:row>
      <xdr:rowOff>55328</xdr:rowOff>
    </xdr:to>
    <xdr:cxnSp macro="">
      <xdr:nvCxnSpPr>
        <xdr:cNvPr id="346" name="直線コネクタ 345"/>
        <xdr:cNvCxnSpPr/>
      </xdr:nvCxnSpPr>
      <xdr:spPr>
        <a:xfrm flipV="1">
          <a:off x="9639300" y="9638341"/>
          <a:ext cx="838200" cy="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160998</xdr:rowOff>
    </xdr:from>
    <xdr:ext cx="534377" cy="259045"/>
    <xdr:sp macro="" textlink="">
      <xdr:nvSpPr>
        <xdr:cNvPr id="347" name="普通建設事業費平均値テキスト"/>
        <xdr:cNvSpPr txBox="1"/>
      </xdr:nvSpPr>
      <xdr:spPr>
        <a:xfrm>
          <a:off x="10528300" y="9590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8" name="フローチャート: 判断 347"/>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55328</xdr:rowOff>
    </xdr:from>
    <xdr:to>
      <xdr:col>50</xdr:col>
      <xdr:colOff>114300</xdr:colOff>
      <xdr:row>56</xdr:row>
      <xdr:rowOff>104313</xdr:rowOff>
    </xdr:to>
    <xdr:cxnSp macro="">
      <xdr:nvCxnSpPr>
        <xdr:cNvPr id="349" name="直線コネクタ 348"/>
        <xdr:cNvCxnSpPr/>
      </xdr:nvCxnSpPr>
      <xdr:spPr>
        <a:xfrm flipV="1">
          <a:off x="8750300" y="9656528"/>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50" name="フローチャート: 判断 349"/>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75980</xdr:rowOff>
    </xdr:from>
    <xdr:ext cx="599010" cy="259045"/>
    <xdr:sp macro="" textlink="">
      <xdr:nvSpPr>
        <xdr:cNvPr id="351" name="テキスト ボックス 350"/>
        <xdr:cNvSpPr txBox="1"/>
      </xdr:nvSpPr>
      <xdr:spPr>
        <a:xfrm>
          <a:off x="9339795" y="933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104313</xdr:rowOff>
    </xdr:from>
    <xdr:to>
      <xdr:col>45</xdr:col>
      <xdr:colOff>177800</xdr:colOff>
      <xdr:row>56</xdr:row>
      <xdr:rowOff>113013</xdr:rowOff>
    </xdr:to>
    <xdr:cxnSp macro="">
      <xdr:nvCxnSpPr>
        <xdr:cNvPr id="352" name="直線コネクタ 351"/>
        <xdr:cNvCxnSpPr/>
      </xdr:nvCxnSpPr>
      <xdr:spPr>
        <a:xfrm flipV="1">
          <a:off x="7861300" y="9705513"/>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3" name="フローチャート: 判断 352"/>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125101</xdr:rowOff>
    </xdr:from>
    <xdr:ext cx="534377" cy="259045"/>
    <xdr:sp macro="" textlink="">
      <xdr:nvSpPr>
        <xdr:cNvPr id="354" name="テキスト ボックス 353"/>
        <xdr:cNvSpPr txBox="1"/>
      </xdr:nvSpPr>
      <xdr:spPr>
        <a:xfrm>
          <a:off x="8483111" y="93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113013</xdr:rowOff>
    </xdr:from>
    <xdr:to>
      <xdr:col>41</xdr:col>
      <xdr:colOff>50800</xdr:colOff>
      <xdr:row>57</xdr:row>
      <xdr:rowOff>26036</xdr:rowOff>
    </xdr:to>
    <xdr:cxnSp macro="">
      <xdr:nvCxnSpPr>
        <xdr:cNvPr id="355" name="直線コネクタ 354"/>
        <xdr:cNvCxnSpPr/>
      </xdr:nvCxnSpPr>
      <xdr:spPr>
        <a:xfrm flipV="1">
          <a:off x="6972300" y="9714213"/>
          <a:ext cx="889000" cy="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6" name="フローチャート: 判断 355"/>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133770</xdr:rowOff>
    </xdr:from>
    <xdr:ext cx="599010" cy="259045"/>
    <xdr:sp macro="" textlink="">
      <xdr:nvSpPr>
        <xdr:cNvPr id="357" name="テキスト ボックス 356"/>
        <xdr:cNvSpPr txBox="1"/>
      </xdr:nvSpPr>
      <xdr:spPr>
        <a:xfrm>
          <a:off x="7561795" y="922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8" name="フローチャート: 判断 357"/>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113388</xdr:rowOff>
    </xdr:from>
    <xdr:ext cx="599010" cy="259045"/>
    <xdr:sp macro="" textlink="">
      <xdr:nvSpPr>
        <xdr:cNvPr id="359" name="テキスト ボックス 358"/>
        <xdr:cNvSpPr txBox="1"/>
      </xdr:nvSpPr>
      <xdr:spPr>
        <a:xfrm>
          <a:off x="6672795" y="92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157791</xdr:rowOff>
    </xdr:from>
    <xdr:to>
      <xdr:col>55</xdr:col>
      <xdr:colOff>50800</xdr:colOff>
      <xdr:row>56</xdr:row>
      <xdr:rowOff>87941</xdr:rowOff>
    </xdr:to>
    <xdr:sp macro="" textlink="">
      <xdr:nvSpPr>
        <xdr:cNvPr id="365" name="楕円 364"/>
        <xdr:cNvSpPr/>
      </xdr:nvSpPr>
      <xdr:spPr>
        <a:xfrm>
          <a:off x="10426700" y="9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9218</xdr:rowOff>
    </xdr:from>
    <xdr:ext cx="534377" cy="259045"/>
    <xdr:sp macro="" textlink="">
      <xdr:nvSpPr>
        <xdr:cNvPr id="366" name="普通建設事業費該当値テキスト"/>
        <xdr:cNvSpPr txBox="1"/>
      </xdr:nvSpPr>
      <xdr:spPr>
        <a:xfrm>
          <a:off x="10528300" y="94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4528</xdr:rowOff>
    </xdr:from>
    <xdr:to>
      <xdr:col>50</xdr:col>
      <xdr:colOff>165100</xdr:colOff>
      <xdr:row>56</xdr:row>
      <xdr:rowOff>106128</xdr:rowOff>
    </xdr:to>
    <xdr:sp macro="" textlink="">
      <xdr:nvSpPr>
        <xdr:cNvPr id="367" name="楕円 366"/>
        <xdr:cNvSpPr/>
      </xdr:nvSpPr>
      <xdr:spPr>
        <a:xfrm>
          <a:off x="9588500" y="960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97255</xdr:rowOff>
    </xdr:from>
    <xdr:ext cx="534377" cy="259045"/>
    <xdr:sp macro="" textlink="">
      <xdr:nvSpPr>
        <xdr:cNvPr id="368" name="テキスト ボックス 367"/>
        <xdr:cNvSpPr txBox="1"/>
      </xdr:nvSpPr>
      <xdr:spPr>
        <a:xfrm>
          <a:off x="9372111" y="969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53513</xdr:rowOff>
    </xdr:from>
    <xdr:to>
      <xdr:col>46</xdr:col>
      <xdr:colOff>38100</xdr:colOff>
      <xdr:row>56</xdr:row>
      <xdr:rowOff>155113</xdr:rowOff>
    </xdr:to>
    <xdr:sp macro="" textlink="">
      <xdr:nvSpPr>
        <xdr:cNvPr id="369" name="楕円 368"/>
        <xdr:cNvSpPr/>
      </xdr:nvSpPr>
      <xdr:spPr>
        <a:xfrm>
          <a:off x="8699500" y="96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146240</xdr:rowOff>
    </xdr:from>
    <xdr:ext cx="534377" cy="259045"/>
    <xdr:sp macro="" textlink="">
      <xdr:nvSpPr>
        <xdr:cNvPr id="370" name="テキスト ボックス 369"/>
        <xdr:cNvSpPr txBox="1"/>
      </xdr:nvSpPr>
      <xdr:spPr>
        <a:xfrm>
          <a:off x="8483111" y="974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62213</xdr:rowOff>
    </xdr:from>
    <xdr:to>
      <xdr:col>41</xdr:col>
      <xdr:colOff>101600</xdr:colOff>
      <xdr:row>56</xdr:row>
      <xdr:rowOff>163813</xdr:rowOff>
    </xdr:to>
    <xdr:sp macro="" textlink="">
      <xdr:nvSpPr>
        <xdr:cNvPr id="371" name="楕円 370"/>
        <xdr:cNvSpPr/>
      </xdr:nvSpPr>
      <xdr:spPr>
        <a:xfrm>
          <a:off x="7810500" y="966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154940</xdr:rowOff>
    </xdr:from>
    <xdr:ext cx="534377" cy="259045"/>
    <xdr:sp macro="" textlink="">
      <xdr:nvSpPr>
        <xdr:cNvPr id="372" name="テキスト ボックス 371"/>
        <xdr:cNvSpPr txBox="1"/>
      </xdr:nvSpPr>
      <xdr:spPr>
        <a:xfrm>
          <a:off x="7594111" y="97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146686</xdr:rowOff>
    </xdr:from>
    <xdr:to>
      <xdr:col>36</xdr:col>
      <xdr:colOff>165100</xdr:colOff>
      <xdr:row>57</xdr:row>
      <xdr:rowOff>76836</xdr:rowOff>
    </xdr:to>
    <xdr:sp macro="" textlink="">
      <xdr:nvSpPr>
        <xdr:cNvPr id="373" name="楕円 372"/>
        <xdr:cNvSpPr/>
      </xdr:nvSpPr>
      <xdr:spPr>
        <a:xfrm>
          <a:off x="6921500" y="974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67963</xdr:rowOff>
    </xdr:from>
    <xdr:ext cx="534377" cy="259045"/>
    <xdr:sp macro="" textlink="">
      <xdr:nvSpPr>
        <xdr:cNvPr id="374" name="テキスト ボックス 373"/>
        <xdr:cNvSpPr txBox="1"/>
      </xdr:nvSpPr>
      <xdr:spPr>
        <a:xfrm>
          <a:off x="6705111" y="98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8" name="直線コネクタ 397"/>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9"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400" name="直線コネクタ 399"/>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1"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2" name="直線コネクタ 401"/>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156555</xdr:rowOff>
    </xdr:from>
    <xdr:to>
      <xdr:col>55</xdr:col>
      <xdr:colOff>0</xdr:colOff>
      <xdr:row>78</xdr:row>
      <xdr:rowOff>24127</xdr:rowOff>
    </xdr:to>
    <xdr:cxnSp macro="">
      <xdr:nvCxnSpPr>
        <xdr:cNvPr id="403" name="直線コネクタ 402"/>
        <xdr:cNvCxnSpPr/>
      </xdr:nvCxnSpPr>
      <xdr:spPr>
        <a:xfrm flipV="1">
          <a:off x="9639300" y="13358205"/>
          <a:ext cx="838200" cy="3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140715</xdr:rowOff>
    </xdr:from>
    <xdr:ext cx="534377" cy="259045"/>
    <xdr:sp macro="" textlink="">
      <xdr:nvSpPr>
        <xdr:cNvPr id="404" name="普通建設事業費 （ うち新規整備　）平均値テキスト"/>
        <xdr:cNvSpPr txBox="1"/>
      </xdr:nvSpPr>
      <xdr:spPr>
        <a:xfrm>
          <a:off x="10528300" y="13342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5" name="フローチャート: 判断 404"/>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13436</xdr:rowOff>
    </xdr:from>
    <xdr:to>
      <xdr:col>50</xdr:col>
      <xdr:colOff>114300</xdr:colOff>
      <xdr:row>78</xdr:row>
      <xdr:rowOff>24127</xdr:rowOff>
    </xdr:to>
    <xdr:cxnSp macro="">
      <xdr:nvCxnSpPr>
        <xdr:cNvPr id="406" name="直線コネクタ 405"/>
        <xdr:cNvCxnSpPr/>
      </xdr:nvCxnSpPr>
      <xdr:spPr>
        <a:xfrm>
          <a:off x="8750300" y="13386536"/>
          <a:ext cx="8890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7" name="フローチャート: 判断 406"/>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38839</xdr:rowOff>
    </xdr:from>
    <xdr:ext cx="534377" cy="259045"/>
    <xdr:sp macro="" textlink="">
      <xdr:nvSpPr>
        <xdr:cNvPr id="408" name="テキスト ボックス 407"/>
        <xdr:cNvSpPr txBox="1"/>
      </xdr:nvSpPr>
      <xdr:spPr>
        <a:xfrm>
          <a:off x="9372111" y="1306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13436</xdr:rowOff>
    </xdr:from>
    <xdr:to>
      <xdr:col>45</xdr:col>
      <xdr:colOff>177800</xdr:colOff>
      <xdr:row>78</xdr:row>
      <xdr:rowOff>29752</xdr:rowOff>
    </xdr:to>
    <xdr:cxnSp macro="">
      <xdr:nvCxnSpPr>
        <xdr:cNvPr id="409" name="直線コネクタ 408"/>
        <xdr:cNvCxnSpPr/>
      </xdr:nvCxnSpPr>
      <xdr:spPr>
        <a:xfrm flipV="1">
          <a:off x="7861300" y="13386536"/>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10" name="フローチャート: 判断 409"/>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74759</xdr:rowOff>
    </xdr:from>
    <xdr:ext cx="534377" cy="259045"/>
    <xdr:sp macro="" textlink="">
      <xdr:nvSpPr>
        <xdr:cNvPr id="411" name="テキスト ボックス 410"/>
        <xdr:cNvSpPr txBox="1"/>
      </xdr:nvSpPr>
      <xdr:spPr>
        <a:xfrm>
          <a:off x="8483111" y="1310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29752</xdr:rowOff>
    </xdr:from>
    <xdr:to>
      <xdr:col>41</xdr:col>
      <xdr:colOff>50800</xdr:colOff>
      <xdr:row>78</xdr:row>
      <xdr:rowOff>91915</xdr:rowOff>
    </xdr:to>
    <xdr:cxnSp macro="">
      <xdr:nvCxnSpPr>
        <xdr:cNvPr id="412" name="直線コネクタ 411"/>
        <xdr:cNvCxnSpPr/>
      </xdr:nvCxnSpPr>
      <xdr:spPr>
        <a:xfrm flipV="1">
          <a:off x="6972300" y="13402852"/>
          <a:ext cx="889000" cy="6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3" name="フローチャート: 判断 412"/>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148003</xdr:rowOff>
    </xdr:from>
    <xdr:ext cx="534377" cy="259045"/>
    <xdr:sp macro="" textlink="">
      <xdr:nvSpPr>
        <xdr:cNvPr id="414" name="テキスト ボックス 413"/>
        <xdr:cNvSpPr txBox="1"/>
      </xdr:nvSpPr>
      <xdr:spPr>
        <a:xfrm>
          <a:off x="7594111" y="1283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5" name="フローチャート: 判断 414"/>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6" name="テキスト ボックス 415"/>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105755</xdr:rowOff>
    </xdr:from>
    <xdr:to>
      <xdr:col>55</xdr:col>
      <xdr:colOff>50800</xdr:colOff>
      <xdr:row>78</xdr:row>
      <xdr:rowOff>35905</xdr:rowOff>
    </xdr:to>
    <xdr:sp macro="" textlink="">
      <xdr:nvSpPr>
        <xdr:cNvPr id="422" name="楕円 421"/>
        <xdr:cNvSpPr/>
      </xdr:nvSpPr>
      <xdr:spPr>
        <a:xfrm>
          <a:off x="10426700" y="1330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128632</xdr:rowOff>
    </xdr:from>
    <xdr:ext cx="534377" cy="259045"/>
    <xdr:sp macro="" textlink="">
      <xdr:nvSpPr>
        <xdr:cNvPr id="423" name="普通建設事業費 （ うち新規整備　）該当値テキスト"/>
        <xdr:cNvSpPr txBox="1"/>
      </xdr:nvSpPr>
      <xdr:spPr>
        <a:xfrm>
          <a:off x="10528300" y="131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144777</xdr:rowOff>
    </xdr:from>
    <xdr:to>
      <xdr:col>50</xdr:col>
      <xdr:colOff>165100</xdr:colOff>
      <xdr:row>78</xdr:row>
      <xdr:rowOff>74927</xdr:rowOff>
    </xdr:to>
    <xdr:sp macro="" textlink="">
      <xdr:nvSpPr>
        <xdr:cNvPr id="424" name="楕円 423"/>
        <xdr:cNvSpPr/>
      </xdr:nvSpPr>
      <xdr:spPr>
        <a:xfrm>
          <a:off x="9588500" y="1334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66054</xdr:rowOff>
    </xdr:from>
    <xdr:ext cx="534377" cy="259045"/>
    <xdr:sp macro="" textlink="">
      <xdr:nvSpPr>
        <xdr:cNvPr id="425" name="テキスト ボックス 424"/>
        <xdr:cNvSpPr txBox="1"/>
      </xdr:nvSpPr>
      <xdr:spPr>
        <a:xfrm>
          <a:off x="9372111" y="134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134086</xdr:rowOff>
    </xdr:from>
    <xdr:to>
      <xdr:col>46</xdr:col>
      <xdr:colOff>38100</xdr:colOff>
      <xdr:row>78</xdr:row>
      <xdr:rowOff>64236</xdr:rowOff>
    </xdr:to>
    <xdr:sp macro="" textlink="">
      <xdr:nvSpPr>
        <xdr:cNvPr id="426" name="楕円 425"/>
        <xdr:cNvSpPr/>
      </xdr:nvSpPr>
      <xdr:spPr>
        <a:xfrm>
          <a:off x="8699500" y="133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55363</xdr:rowOff>
    </xdr:from>
    <xdr:ext cx="534377" cy="259045"/>
    <xdr:sp macro="" textlink="">
      <xdr:nvSpPr>
        <xdr:cNvPr id="427" name="テキスト ボックス 426"/>
        <xdr:cNvSpPr txBox="1"/>
      </xdr:nvSpPr>
      <xdr:spPr>
        <a:xfrm>
          <a:off x="8483111" y="13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150402</xdr:rowOff>
    </xdr:from>
    <xdr:to>
      <xdr:col>41</xdr:col>
      <xdr:colOff>101600</xdr:colOff>
      <xdr:row>78</xdr:row>
      <xdr:rowOff>80552</xdr:rowOff>
    </xdr:to>
    <xdr:sp macro="" textlink="">
      <xdr:nvSpPr>
        <xdr:cNvPr id="428" name="楕円 427"/>
        <xdr:cNvSpPr/>
      </xdr:nvSpPr>
      <xdr:spPr>
        <a:xfrm>
          <a:off x="7810500" y="1335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71679</xdr:rowOff>
    </xdr:from>
    <xdr:ext cx="534377" cy="259045"/>
    <xdr:sp macro="" textlink="">
      <xdr:nvSpPr>
        <xdr:cNvPr id="429" name="テキスト ボックス 428"/>
        <xdr:cNvSpPr txBox="1"/>
      </xdr:nvSpPr>
      <xdr:spPr>
        <a:xfrm>
          <a:off x="7594111" y="134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41115</xdr:rowOff>
    </xdr:from>
    <xdr:to>
      <xdr:col>36</xdr:col>
      <xdr:colOff>165100</xdr:colOff>
      <xdr:row>78</xdr:row>
      <xdr:rowOff>142715</xdr:rowOff>
    </xdr:to>
    <xdr:sp macro="" textlink="">
      <xdr:nvSpPr>
        <xdr:cNvPr id="430" name="楕円 429"/>
        <xdr:cNvSpPr/>
      </xdr:nvSpPr>
      <xdr:spPr>
        <a:xfrm>
          <a:off x="6921500" y="134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133842</xdr:rowOff>
    </xdr:from>
    <xdr:ext cx="534377" cy="259045"/>
    <xdr:sp macro="" textlink="">
      <xdr:nvSpPr>
        <xdr:cNvPr id="431" name="テキスト ボックス 430"/>
        <xdr:cNvSpPr txBox="1"/>
      </xdr:nvSpPr>
      <xdr:spPr>
        <a:xfrm>
          <a:off x="6705111" y="1350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7" name="直線コネクタ 456"/>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8"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9" name="直線コネクタ 458"/>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60"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1" name="直線コネクタ 460"/>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147484</xdr:rowOff>
    </xdr:from>
    <xdr:to>
      <xdr:col>55</xdr:col>
      <xdr:colOff>0</xdr:colOff>
      <xdr:row>96</xdr:row>
      <xdr:rowOff>30516</xdr:rowOff>
    </xdr:to>
    <xdr:cxnSp macro="">
      <xdr:nvCxnSpPr>
        <xdr:cNvPr id="462" name="直線コネクタ 461"/>
        <xdr:cNvCxnSpPr/>
      </xdr:nvCxnSpPr>
      <xdr:spPr>
        <a:xfrm>
          <a:off x="9639300" y="16435234"/>
          <a:ext cx="838200" cy="5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3" name="普通建設事業費 （ うち更新整備　）平均値テキスト"/>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4" name="フローチャート: 判断 463"/>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147484</xdr:rowOff>
    </xdr:from>
    <xdr:to>
      <xdr:col>50</xdr:col>
      <xdr:colOff>114300</xdr:colOff>
      <xdr:row>96</xdr:row>
      <xdr:rowOff>120258</xdr:rowOff>
    </xdr:to>
    <xdr:cxnSp macro="">
      <xdr:nvCxnSpPr>
        <xdr:cNvPr id="465" name="直線コネクタ 464"/>
        <xdr:cNvCxnSpPr/>
      </xdr:nvCxnSpPr>
      <xdr:spPr>
        <a:xfrm flipV="1">
          <a:off x="8750300" y="16435234"/>
          <a:ext cx="889000" cy="14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6" name="フローチャート: 判断 465"/>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7" name="テキスト ボックス 466"/>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120258</xdr:rowOff>
    </xdr:from>
    <xdr:to>
      <xdr:col>45</xdr:col>
      <xdr:colOff>177800</xdr:colOff>
      <xdr:row>96</xdr:row>
      <xdr:rowOff>126909</xdr:rowOff>
    </xdr:to>
    <xdr:cxnSp macro="">
      <xdr:nvCxnSpPr>
        <xdr:cNvPr id="468" name="直線コネクタ 467"/>
        <xdr:cNvCxnSpPr/>
      </xdr:nvCxnSpPr>
      <xdr:spPr>
        <a:xfrm flipV="1">
          <a:off x="7861300" y="16579458"/>
          <a:ext cx="889000" cy="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9" name="フローチャート: 判断 468"/>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70" name="テキスト ボックス 469"/>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126909</xdr:rowOff>
    </xdr:from>
    <xdr:to>
      <xdr:col>41</xdr:col>
      <xdr:colOff>50800</xdr:colOff>
      <xdr:row>97</xdr:row>
      <xdr:rowOff>126626</xdr:rowOff>
    </xdr:to>
    <xdr:cxnSp macro="">
      <xdr:nvCxnSpPr>
        <xdr:cNvPr id="471" name="直線コネクタ 470"/>
        <xdr:cNvCxnSpPr/>
      </xdr:nvCxnSpPr>
      <xdr:spPr>
        <a:xfrm flipV="1">
          <a:off x="6972300" y="16586109"/>
          <a:ext cx="889000" cy="17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2" name="フローチャート: 判断 471"/>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3" name="テキスト ボックス 472"/>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4" name="フローチャート: 判断 473"/>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152664</xdr:rowOff>
    </xdr:from>
    <xdr:ext cx="534377" cy="259045"/>
    <xdr:sp macro="" textlink="">
      <xdr:nvSpPr>
        <xdr:cNvPr id="475" name="テキスト ボックス 474"/>
        <xdr:cNvSpPr txBox="1"/>
      </xdr:nvSpPr>
      <xdr:spPr>
        <a:xfrm>
          <a:off x="6705111" y="1626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151166</xdr:rowOff>
    </xdr:from>
    <xdr:to>
      <xdr:col>55</xdr:col>
      <xdr:colOff>50800</xdr:colOff>
      <xdr:row>96</xdr:row>
      <xdr:rowOff>81316</xdr:rowOff>
    </xdr:to>
    <xdr:sp macro="" textlink="">
      <xdr:nvSpPr>
        <xdr:cNvPr id="481" name="楕円 480"/>
        <xdr:cNvSpPr/>
      </xdr:nvSpPr>
      <xdr:spPr>
        <a:xfrm>
          <a:off x="10426700" y="164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129593</xdr:rowOff>
    </xdr:from>
    <xdr:ext cx="534377" cy="259045"/>
    <xdr:sp macro="" textlink="">
      <xdr:nvSpPr>
        <xdr:cNvPr id="482" name="普通建設事業費 （ うち更新整備　）該当値テキスト"/>
        <xdr:cNvSpPr txBox="1"/>
      </xdr:nvSpPr>
      <xdr:spPr>
        <a:xfrm>
          <a:off x="10528300" y="1641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96684</xdr:rowOff>
    </xdr:from>
    <xdr:to>
      <xdr:col>50</xdr:col>
      <xdr:colOff>165100</xdr:colOff>
      <xdr:row>96</xdr:row>
      <xdr:rowOff>26834</xdr:rowOff>
    </xdr:to>
    <xdr:sp macro="" textlink="">
      <xdr:nvSpPr>
        <xdr:cNvPr id="483" name="楕円 482"/>
        <xdr:cNvSpPr/>
      </xdr:nvSpPr>
      <xdr:spPr>
        <a:xfrm>
          <a:off x="9588500" y="163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17961</xdr:rowOff>
    </xdr:from>
    <xdr:ext cx="534377" cy="259045"/>
    <xdr:sp macro="" textlink="">
      <xdr:nvSpPr>
        <xdr:cNvPr id="484" name="テキスト ボックス 483"/>
        <xdr:cNvSpPr txBox="1"/>
      </xdr:nvSpPr>
      <xdr:spPr>
        <a:xfrm>
          <a:off x="9372111" y="164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69458</xdr:rowOff>
    </xdr:from>
    <xdr:to>
      <xdr:col>46</xdr:col>
      <xdr:colOff>38100</xdr:colOff>
      <xdr:row>96</xdr:row>
      <xdr:rowOff>171058</xdr:rowOff>
    </xdr:to>
    <xdr:sp macro="" textlink="">
      <xdr:nvSpPr>
        <xdr:cNvPr id="485" name="楕円 484"/>
        <xdr:cNvSpPr/>
      </xdr:nvSpPr>
      <xdr:spPr>
        <a:xfrm>
          <a:off x="8699500" y="1652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162185</xdr:rowOff>
    </xdr:from>
    <xdr:ext cx="534377" cy="259045"/>
    <xdr:sp macro="" textlink="">
      <xdr:nvSpPr>
        <xdr:cNvPr id="486" name="テキスト ボックス 485"/>
        <xdr:cNvSpPr txBox="1"/>
      </xdr:nvSpPr>
      <xdr:spPr>
        <a:xfrm>
          <a:off x="8483111" y="166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76109</xdr:rowOff>
    </xdr:from>
    <xdr:to>
      <xdr:col>41</xdr:col>
      <xdr:colOff>101600</xdr:colOff>
      <xdr:row>97</xdr:row>
      <xdr:rowOff>6259</xdr:rowOff>
    </xdr:to>
    <xdr:sp macro="" textlink="">
      <xdr:nvSpPr>
        <xdr:cNvPr id="487" name="楕円 486"/>
        <xdr:cNvSpPr/>
      </xdr:nvSpPr>
      <xdr:spPr>
        <a:xfrm>
          <a:off x="7810500" y="1653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168836</xdr:rowOff>
    </xdr:from>
    <xdr:ext cx="534377" cy="259045"/>
    <xdr:sp macro="" textlink="">
      <xdr:nvSpPr>
        <xdr:cNvPr id="488" name="テキスト ボックス 487"/>
        <xdr:cNvSpPr txBox="1"/>
      </xdr:nvSpPr>
      <xdr:spPr>
        <a:xfrm>
          <a:off x="7594111" y="1662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75826</xdr:rowOff>
    </xdr:from>
    <xdr:to>
      <xdr:col>36</xdr:col>
      <xdr:colOff>165100</xdr:colOff>
      <xdr:row>98</xdr:row>
      <xdr:rowOff>5976</xdr:rowOff>
    </xdr:to>
    <xdr:sp macro="" textlink="">
      <xdr:nvSpPr>
        <xdr:cNvPr id="489" name="楕円 488"/>
        <xdr:cNvSpPr/>
      </xdr:nvSpPr>
      <xdr:spPr>
        <a:xfrm>
          <a:off x="6921500" y="167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168553</xdr:rowOff>
    </xdr:from>
    <xdr:ext cx="534377" cy="259045"/>
    <xdr:sp macro="" textlink="">
      <xdr:nvSpPr>
        <xdr:cNvPr id="490" name="テキスト ボックス 489"/>
        <xdr:cNvSpPr txBox="1"/>
      </xdr:nvSpPr>
      <xdr:spPr>
        <a:xfrm>
          <a:off x="6705111" y="1679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1" name="直線コネクタ 50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2" name="テキスト ボックス 50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5" name="直線コネクタ 50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6" name="テキスト ボックス 505"/>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10" name="直線コネクタ 509"/>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1"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2" name="直線コネクタ 51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3" name="災害復旧事業費最大値テキスト"/>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4" name="直線コネクタ 513"/>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101752</xdr:rowOff>
    </xdr:from>
    <xdr:to>
      <xdr:col>85</xdr:col>
      <xdr:colOff>127000</xdr:colOff>
      <xdr:row>37</xdr:row>
      <xdr:rowOff>129070</xdr:rowOff>
    </xdr:to>
    <xdr:cxnSp macro="">
      <xdr:nvCxnSpPr>
        <xdr:cNvPr id="515" name="直線コネクタ 514"/>
        <xdr:cNvCxnSpPr/>
      </xdr:nvCxnSpPr>
      <xdr:spPr>
        <a:xfrm>
          <a:off x="15481300" y="6273952"/>
          <a:ext cx="8382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6" name="災害復旧事業費平均値テキスト"/>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7" name="フローチャート: 判断 516"/>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101752</xdr:rowOff>
    </xdr:from>
    <xdr:to>
      <xdr:col>81</xdr:col>
      <xdr:colOff>50800</xdr:colOff>
      <xdr:row>36</xdr:row>
      <xdr:rowOff>149530</xdr:rowOff>
    </xdr:to>
    <xdr:cxnSp macro="">
      <xdr:nvCxnSpPr>
        <xdr:cNvPr id="518" name="直線コネクタ 517"/>
        <xdr:cNvCxnSpPr/>
      </xdr:nvCxnSpPr>
      <xdr:spPr>
        <a:xfrm flipV="1">
          <a:off x="14592300" y="627395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9" name="フローチャート: 判断 518"/>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20" name="テキスト ボックス 519"/>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149530</xdr:rowOff>
    </xdr:from>
    <xdr:to>
      <xdr:col>76</xdr:col>
      <xdr:colOff>114300</xdr:colOff>
      <xdr:row>38</xdr:row>
      <xdr:rowOff>22943</xdr:rowOff>
    </xdr:to>
    <xdr:cxnSp macro="">
      <xdr:nvCxnSpPr>
        <xdr:cNvPr id="521" name="直線コネクタ 520"/>
        <xdr:cNvCxnSpPr/>
      </xdr:nvCxnSpPr>
      <xdr:spPr>
        <a:xfrm flipV="1">
          <a:off x="13703300" y="6321730"/>
          <a:ext cx="889000" cy="2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2" name="フローチャート: 判断 521"/>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3" name="テキスト ボックス 522"/>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10999</xdr:rowOff>
    </xdr:from>
    <xdr:to>
      <xdr:col>71</xdr:col>
      <xdr:colOff>177800</xdr:colOff>
      <xdr:row>38</xdr:row>
      <xdr:rowOff>22943</xdr:rowOff>
    </xdr:to>
    <xdr:cxnSp macro="">
      <xdr:nvCxnSpPr>
        <xdr:cNvPr id="524" name="直線コネクタ 523"/>
        <xdr:cNvCxnSpPr/>
      </xdr:nvCxnSpPr>
      <xdr:spPr>
        <a:xfrm>
          <a:off x="12814300" y="6526099"/>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5" name="フローチャート: 判断 524"/>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6" name="テキスト ボックス 525"/>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7" name="フローチャート: 判断 526"/>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8" name="テキスト ボックス 527"/>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78270</xdr:rowOff>
    </xdr:from>
    <xdr:to>
      <xdr:col>85</xdr:col>
      <xdr:colOff>177800</xdr:colOff>
      <xdr:row>38</xdr:row>
      <xdr:rowOff>8420</xdr:rowOff>
    </xdr:to>
    <xdr:sp macro="" textlink="">
      <xdr:nvSpPr>
        <xdr:cNvPr id="534" name="楕円 533"/>
        <xdr:cNvSpPr/>
      </xdr:nvSpPr>
      <xdr:spPr>
        <a:xfrm>
          <a:off x="16268700" y="64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164647</xdr:rowOff>
    </xdr:from>
    <xdr:ext cx="469744" cy="259045"/>
    <xdr:sp macro="" textlink="">
      <xdr:nvSpPr>
        <xdr:cNvPr id="535" name="災害復旧事業費該当値テキスト"/>
        <xdr:cNvSpPr txBox="1"/>
      </xdr:nvSpPr>
      <xdr:spPr>
        <a:xfrm>
          <a:off x="16370300" y="633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50952</xdr:rowOff>
    </xdr:from>
    <xdr:to>
      <xdr:col>81</xdr:col>
      <xdr:colOff>101600</xdr:colOff>
      <xdr:row>36</xdr:row>
      <xdr:rowOff>152552</xdr:rowOff>
    </xdr:to>
    <xdr:sp macro="" textlink="">
      <xdr:nvSpPr>
        <xdr:cNvPr id="536" name="楕円 535"/>
        <xdr:cNvSpPr/>
      </xdr:nvSpPr>
      <xdr:spPr>
        <a:xfrm>
          <a:off x="15430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143679</xdr:rowOff>
    </xdr:from>
    <xdr:ext cx="469744" cy="259045"/>
    <xdr:sp macro="" textlink="">
      <xdr:nvSpPr>
        <xdr:cNvPr id="537" name="テキスト ボックス 536"/>
        <xdr:cNvSpPr txBox="1"/>
      </xdr:nvSpPr>
      <xdr:spPr>
        <a:xfrm>
          <a:off x="15246428" y="631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98730</xdr:rowOff>
    </xdr:from>
    <xdr:to>
      <xdr:col>76</xdr:col>
      <xdr:colOff>165100</xdr:colOff>
      <xdr:row>37</xdr:row>
      <xdr:rowOff>28880</xdr:rowOff>
    </xdr:to>
    <xdr:sp macro="" textlink="">
      <xdr:nvSpPr>
        <xdr:cNvPr id="538" name="楕円 537"/>
        <xdr:cNvSpPr/>
      </xdr:nvSpPr>
      <xdr:spPr>
        <a:xfrm>
          <a:off x="14541500" y="62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20007</xdr:rowOff>
    </xdr:from>
    <xdr:ext cx="469744" cy="259045"/>
    <xdr:sp macro="" textlink="">
      <xdr:nvSpPr>
        <xdr:cNvPr id="539" name="テキスト ボックス 538"/>
        <xdr:cNvSpPr txBox="1"/>
      </xdr:nvSpPr>
      <xdr:spPr>
        <a:xfrm>
          <a:off x="14357428" y="63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143592</xdr:rowOff>
    </xdr:from>
    <xdr:to>
      <xdr:col>72</xdr:col>
      <xdr:colOff>38100</xdr:colOff>
      <xdr:row>38</xdr:row>
      <xdr:rowOff>73743</xdr:rowOff>
    </xdr:to>
    <xdr:sp macro="" textlink="">
      <xdr:nvSpPr>
        <xdr:cNvPr id="540" name="楕円 539"/>
        <xdr:cNvSpPr/>
      </xdr:nvSpPr>
      <xdr:spPr>
        <a:xfrm>
          <a:off x="13652500" y="64872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64870</xdr:rowOff>
    </xdr:from>
    <xdr:ext cx="313932" cy="259045"/>
    <xdr:sp macro="" textlink="">
      <xdr:nvSpPr>
        <xdr:cNvPr id="541" name="テキスト ボックス 540"/>
        <xdr:cNvSpPr txBox="1"/>
      </xdr:nvSpPr>
      <xdr:spPr>
        <a:xfrm>
          <a:off x="13546333" y="6579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42" name="楕円 541"/>
        <xdr:cNvSpPr/>
      </xdr:nvSpPr>
      <xdr:spPr>
        <a:xfrm>
          <a:off x="12763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52926</xdr:rowOff>
    </xdr:from>
    <xdr:ext cx="378565" cy="259045"/>
    <xdr:sp macro="" textlink="">
      <xdr:nvSpPr>
        <xdr:cNvPr id="543" name="テキスト ボックス 542"/>
        <xdr:cNvSpPr txBox="1"/>
      </xdr:nvSpPr>
      <xdr:spPr>
        <a:xfrm>
          <a:off x="12625017" y="656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4" name="直線コネクタ 60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5" name="テキスト ボックス 60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7" name="テキスト ボックス 60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8" name="直線コネクタ 60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9" name="テキスト ボックス 60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2" name="直線コネクタ 61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3" name="テキスト ボックス 612"/>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5" name="テキスト ボックス 61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6" name="直線コネクタ 61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7" name="テキスト ボックス 616"/>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1" name="直線コネクタ 620"/>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2"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3" name="直線コネクタ 622"/>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4"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5" name="直線コネクタ 624"/>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7369</xdr:rowOff>
    </xdr:from>
    <xdr:to>
      <xdr:col>85</xdr:col>
      <xdr:colOff>127000</xdr:colOff>
      <xdr:row>75</xdr:row>
      <xdr:rowOff>52960</xdr:rowOff>
    </xdr:to>
    <xdr:cxnSp macro="">
      <xdr:nvCxnSpPr>
        <xdr:cNvPr id="626" name="直線コネクタ 625"/>
        <xdr:cNvCxnSpPr/>
      </xdr:nvCxnSpPr>
      <xdr:spPr>
        <a:xfrm flipV="1">
          <a:off x="15481300" y="12694669"/>
          <a:ext cx="838200" cy="21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27" name="公債費平均値テキスト"/>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8" name="フローチャート: 判断 627"/>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52960</xdr:rowOff>
    </xdr:from>
    <xdr:to>
      <xdr:col>81</xdr:col>
      <xdr:colOff>50800</xdr:colOff>
      <xdr:row>75</xdr:row>
      <xdr:rowOff>114883</xdr:rowOff>
    </xdr:to>
    <xdr:cxnSp macro="">
      <xdr:nvCxnSpPr>
        <xdr:cNvPr id="629" name="直線コネクタ 628"/>
        <xdr:cNvCxnSpPr/>
      </xdr:nvCxnSpPr>
      <xdr:spPr>
        <a:xfrm flipV="1">
          <a:off x="14592300" y="12911710"/>
          <a:ext cx="889000" cy="6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30" name="フローチャート: 判断 629"/>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1" name="テキスト ボックス 630"/>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114883</xdr:rowOff>
    </xdr:from>
    <xdr:to>
      <xdr:col>76</xdr:col>
      <xdr:colOff>114300</xdr:colOff>
      <xdr:row>75</xdr:row>
      <xdr:rowOff>132070</xdr:rowOff>
    </xdr:to>
    <xdr:cxnSp macro="">
      <xdr:nvCxnSpPr>
        <xdr:cNvPr id="632" name="直線コネクタ 631"/>
        <xdr:cNvCxnSpPr/>
      </xdr:nvCxnSpPr>
      <xdr:spPr>
        <a:xfrm flipV="1">
          <a:off x="13703300" y="12973633"/>
          <a:ext cx="889000" cy="1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3" name="フローチャート: 判断 632"/>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4" name="テキスト ボックス 633"/>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132070</xdr:rowOff>
    </xdr:from>
    <xdr:to>
      <xdr:col>71</xdr:col>
      <xdr:colOff>177800</xdr:colOff>
      <xdr:row>75</xdr:row>
      <xdr:rowOff>148744</xdr:rowOff>
    </xdr:to>
    <xdr:cxnSp macro="">
      <xdr:nvCxnSpPr>
        <xdr:cNvPr id="635" name="直線コネクタ 634"/>
        <xdr:cNvCxnSpPr/>
      </xdr:nvCxnSpPr>
      <xdr:spPr>
        <a:xfrm flipV="1">
          <a:off x="12814300" y="12990820"/>
          <a:ext cx="889000" cy="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6" name="フローチャート: 判断 635"/>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141262</xdr:rowOff>
    </xdr:from>
    <xdr:ext cx="534377" cy="259045"/>
    <xdr:sp macro="" textlink="">
      <xdr:nvSpPr>
        <xdr:cNvPr id="637" name="テキスト ボックス 636"/>
        <xdr:cNvSpPr txBox="1"/>
      </xdr:nvSpPr>
      <xdr:spPr>
        <a:xfrm>
          <a:off x="13436111" y="1265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8" name="フローチャート: 判断 637"/>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31248</xdr:rowOff>
    </xdr:from>
    <xdr:ext cx="534377" cy="259045"/>
    <xdr:sp macro="" textlink="">
      <xdr:nvSpPr>
        <xdr:cNvPr id="639" name="テキスト ボックス 638"/>
        <xdr:cNvSpPr txBox="1"/>
      </xdr:nvSpPr>
      <xdr:spPr>
        <a:xfrm>
          <a:off x="12547111" y="1271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128019</xdr:rowOff>
    </xdr:from>
    <xdr:to>
      <xdr:col>85</xdr:col>
      <xdr:colOff>177800</xdr:colOff>
      <xdr:row>74</xdr:row>
      <xdr:rowOff>58169</xdr:rowOff>
    </xdr:to>
    <xdr:sp macro="" textlink="">
      <xdr:nvSpPr>
        <xdr:cNvPr id="645" name="楕円 644"/>
        <xdr:cNvSpPr/>
      </xdr:nvSpPr>
      <xdr:spPr>
        <a:xfrm>
          <a:off x="16268700" y="1264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150896</xdr:rowOff>
    </xdr:from>
    <xdr:ext cx="534377" cy="259045"/>
    <xdr:sp macro="" textlink="">
      <xdr:nvSpPr>
        <xdr:cNvPr id="646" name="公債費該当値テキスト"/>
        <xdr:cNvSpPr txBox="1"/>
      </xdr:nvSpPr>
      <xdr:spPr>
        <a:xfrm>
          <a:off x="16370300" y="1249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2160</xdr:rowOff>
    </xdr:from>
    <xdr:to>
      <xdr:col>81</xdr:col>
      <xdr:colOff>101600</xdr:colOff>
      <xdr:row>75</xdr:row>
      <xdr:rowOff>103760</xdr:rowOff>
    </xdr:to>
    <xdr:sp macro="" textlink="">
      <xdr:nvSpPr>
        <xdr:cNvPr id="647" name="楕円 646"/>
        <xdr:cNvSpPr/>
      </xdr:nvSpPr>
      <xdr:spPr>
        <a:xfrm>
          <a:off x="15430500" y="1286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120287</xdr:rowOff>
    </xdr:from>
    <xdr:ext cx="534377" cy="259045"/>
    <xdr:sp macro="" textlink="">
      <xdr:nvSpPr>
        <xdr:cNvPr id="648" name="テキスト ボックス 647"/>
        <xdr:cNvSpPr txBox="1"/>
      </xdr:nvSpPr>
      <xdr:spPr>
        <a:xfrm>
          <a:off x="15214111" y="1263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64083</xdr:rowOff>
    </xdr:from>
    <xdr:to>
      <xdr:col>76</xdr:col>
      <xdr:colOff>165100</xdr:colOff>
      <xdr:row>75</xdr:row>
      <xdr:rowOff>165683</xdr:rowOff>
    </xdr:to>
    <xdr:sp macro="" textlink="">
      <xdr:nvSpPr>
        <xdr:cNvPr id="649" name="楕円 648"/>
        <xdr:cNvSpPr/>
      </xdr:nvSpPr>
      <xdr:spPr>
        <a:xfrm>
          <a:off x="14541500" y="1292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10760</xdr:rowOff>
    </xdr:from>
    <xdr:ext cx="534377" cy="259045"/>
    <xdr:sp macro="" textlink="">
      <xdr:nvSpPr>
        <xdr:cNvPr id="650" name="テキスト ボックス 649"/>
        <xdr:cNvSpPr txBox="1"/>
      </xdr:nvSpPr>
      <xdr:spPr>
        <a:xfrm>
          <a:off x="14325111" y="126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81270</xdr:rowOff>
    </xdr:from>
    <xdr:to>
      <xdr:col>72</xdr:col>
      <xdr:colOff>38100</xdr:colOff>
      <xdr:row>76</xdr:row>
      <xdr:rowOff>11419</xdr:rowOff>
    </xdr:to>
    <xdr:sp macro="" textlink="">
      <xdr:nvSpPr>
        <xdr:cNvPr id="651" name="楕円 650"/>
        <xdr:cNvSpPr/>
      </xdr:nvSpPr>
      <xdr:spPr>
        <a:xfrm>
          <a:off x="13652500" y="129400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2548</xdr:rowOff>
    </xdr:from>
    <xdr:ext cx="534377" cy="259045"/>
    <xdr:sp macro="" textlink="">
      <xdr:nvSpPr>
        <xdr:cNvPr id="652" name="テキスト ボックス 651"/>
        <xdr:cNvSpPr txBox="1"/>
      </xdr:nvSpPr>
      <xdr:spPr>
        <a:xfrm>
          <a:off x="13436111" y="130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97944</xdr:rowOff>
    </xdr:from>
    <xdr:to>
      <xdr:col>67</xdr:col>
      <xdr:colOff>101600</xdr:colOff>
      <xdr:row>76</xdr:row>
      <xdr:rowOff>28094</xdr:rowOff>
    </xdr:to>
    <xdr:sp macro="" textlink="">
      <xdr:nvSpPr>
        <xdr:cNvPr id="653" name="楕円 652"/>
        <xdr:cNvSpPr/>
      </xdr:nvSpPr>
      <xdr:spPr>
        <a:xfrm>
          <a:off x="12763500" y="129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19221</xdr:rowOff>
    </xdr:from>
    <xdr:ext cx="534377" cy="259045"/>
    <xdr:sp macro="" textlink="">
      <xdr:nvSpPr>
        <xdr:cNvPr id="654" name="テキスト ボックス 653"/>
        <xdr:cNvSpPr txBox="1"/>
      </xdr:nvSpPr>
      <xdr:spPr>
        <a:xfrm>
          <a:off x="12547111" y="1304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80" name="直線コネクタ 679"/>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1"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2" name="直線コネクタ 681"/>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3"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4" name="直線コネクタ 683"/>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9463</xdr:rowOff>
    </xdr:from>
    <xdr:to>
      <xdr:col>85</xdr:col>
      <xdr:colOff>127000</xdr:colOff>
      <xdr:row>96</xdr:row>
      <xdr:rowOff>21710</xdr:rowOff>
    </xdr:to>
    <xdr:cxnSp macro="">
      <xdr:nvCxnSpPr>
        <xdr:cNvPr id="685" name="直線コネクタ 684"/>
        <xdr:cNvCxnSpPr/>
      </xdr:nvCxnSpPr>
      <xdr:spPr>
        <a:xfrm flipV="1">
          <a:off x="15481300" y="16468663"/>
          <a:ext cx="8382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140631</xdr:rowOff>
    </xdr:from>
    <xdr:ext cx="534377" cy="259045"/>
    <xdr:sp macro="" textlink="">
      <xdr:nvSpPr>
        <xdr:cNvPr id="686" name="積立金平均値テキスト"/>
        <xdr:cNvSpPr txBox="1"/>
      </xdr:nvSpPr>
      <xdr:spPr>
        <a:xfrm>
          <a:off x="16370300" y="16599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7" name="フローチャート: 判断 686"/>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108207</xdr:rowOff>
    </xdr:from>
    <xdr:to>
      <xdr:col>81</xdr:col>
      <xdr:colOff>50800</xdr:colOff>
      <xdr:row>96</xdr:row>
      <xdr:rowOff>21710</xdr:rowOff>
    </xdr:to>
    <xdr:cxnSp macro="">
      <xdr:nvCxnSpPr>
        <xdr:cNvPr id="688" name="直線コネクタ 687"/>
        <xdr:cNvCxnSpPr/>
      </xdr:nvCxnSpPr>
      <xdr:spPr>
        <a:xfrm>
          <a:off x="14592300" y="16395957"/>
          <a:ext cx="889000" cy="8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9" name="フローチャート: 判断 688"/>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47722</xdr:rowOff>
    </xdr:from>
    <xdr:ext cx="534377" cy="259045"/>
    <xdr:sp macro="" textlink="">
      <xdr:nvSpPr>
        <xdr:cNvPr id="690" name="テキスト ボックス 689"/>
        <xdr:cNvSpPr txBox="1"/>
      </xdr:nvSpPr>
      <xdr:spPr>
        <a:xfrm>
          <a:off x="15214111" y="1667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9506</xdr:rowOff>
    </xdr:from>
    <xdr:to>
      <xdr:col>76</xdr:col>
      <xdr:colOff>114300</xdr:colOff>
      <xdr:row>95</xdr:row>
      <xdr:rowOff>108207</xdr:rowOff>
    </xdr:to>
    <xdr:cxnSp macro="">
      <xdr:nvCxnSpPr>
        <xdr:cNvPr id="691" name="直線コネクタ 690"/>
        <xdr:cNvCxnSpPr/>
      </xdr:nvCxnSpPr>
      <xdr:spPr>
        <a:xfrm>
          <a:off x="13703300" y="16297256"/>
          <a:ext cx="889000" cy="9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2" name="フローチャート: 判断 691"/>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7968</xdr:rowOff>
    </xdr:from>
    <xdr:ext cx="534377" cy="259045"/>
    <xdr:sp macro="" textlink="">
      <xdr:nvSpPr>
        <xdr:cNvPr id="693" name="テキスト ボックス 692"/>
        <xdr:cNvSpPr txBox="1"/>
      </xdr:nvSpPr>
      <xdr:spPr>
        <a:xfrm>
          <a:off x="14325111" y="166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9506</xdr:rowOff>
    </xdr:from>
    <xdr:to>
      <xdr:col>71</xdr:col>
      <xdr:colOff>177800</xdr:colOff>
      <xdr:row>98</xdr:row>
      <xdr:rowOff>34565</xdr:rowOff>
    </xdr:to>
    <xdr:cxnSp macro="">
      <xdr:nvCxnSpPr>
        <xdr:cNvPr id="694" name="直線コネクタ 693"/>
        <xdr:cNvCxnSpPr/>
      </xdr:nvCxnSpPr>
      <xdr:spPr>
        <a:xfrm flipV="1">
          <a:off x="12814300" y="16297256"/>
          <a:ext cx="889000" cy="5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5" name="フローチャート: 判断 694"/>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107027</xdr:rowOff>
    </xdr:from>
    <xdr:ext cx="534377" cy="259045"/>
    <xdr:sp macro="" textlink="">
      <xdr:nvSpPr>
        <xdr:cNvPr id="696" name="テキスト ボックス 695"/>
        <xdr:cNvSpPr txBox="1"/>
      </xdr:nvSpPr>
      <xdr:spPr>
        <a:xfrm>
          <a:off x="13436111" y="1673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7" name="フローチャート: 判断 696"/>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8" name="テキスト ボックス 697"/>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130113</xdr:rowOff>
    </xdr:from>
    <xdr:to>
      <xdr:col>85</xdr:col>
      <xdr:colOff>177800</xdr:colOff>
      <xdr:row>96</xdr:row>
      <xdr:rowOff>60263</xdr:rowOff>
    </xdr:to>
    <xdr:sp macro="" textlink="">
      <xdr:nvSpPr>
        <xdr:cNvPr id="704" name="楕円 703"/>
        <xdr:cNvSpPr/>
      </xdr:nvSpPr>
      <xdr:spPr>
        <a:xfrm>
          <a:off x="16268700" y="1641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152990</xdr:rowOff>
    </xdr:from>
    <xdr:ext cx="534377" cy="259045"/>
    <xdr:sp macro="" textlink="">
      <xdr:nvSpPr>
        <xdr:cNvPr id="705" name="積立金該当値テキスト"/>
        <xdr:cNvSpPr txBox="1"/>
      </xdr:nvSpPr>
      <xdr:spPr>
        <a:xfrm>
          <a:off x="16370300" y="1626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142360</xdr:rowOff>
    </xdr:from>
    <xdr:to>
      <xdr:col>81</xdr:col>
      <xdr:colOff>101600</xdr:colOff>
      <xdr:row>96</xdr:row>
      <xdr:rowOff>72510</xdr:rowOff>
    </xdr:to>
    <xdr:sp macro="" textlink="">
      <xdr:nvSpPr>
        <xdr:cNvPr id="706" name="楕円 705"/>
        <xdr:cNvSpPr/>
      </xdr:nvSpPr>
      <xdr:spPr>
        <a:xfrm>
          <a:off x="15430500" y="16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89037</xdr:rowOff>
    </xdr:from>
    <xdr:ext cx="534377" cy="259045"/>
    <xdr:sp macro="" textlink="">
      <xdr:nvSpPr>
        <xdr:cNvPr id="707" name="テキスト ボックス 706"/>
        <xdr:cNvSpPr txBox="1"/>
      </xdr:nvSpPr>
      <xdr:spPr>
        <a:xfrm>
          <a:off x="15214111" y="1620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57407</xdr:rowOff>
    </xdr:from>
    <xdr:to>
      <xdr:col>76</xdr:col>
      <xdr:colOff>165100</xdr:colOff>
      <xdr:row>95</xdr:row>
      <xdr:rowOff>159007</xdr:rowOff>
    </xdr:to>
    <xdr:sp macro="" textlink="">
      <xdr:nvSpPr>
        <xdr:cNvPr id="708" name="楕円 707"/>
        <xdr:cNvSpPr/>
      </xdr:nvSpPr>
      <xdr:spPr>
        <a:xfrm>
          <a:off x="14541500" y="163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4084</xdr:rowOff>
    </xdr:from>
    <xdr:ext cx="534377" cy="259045"/>
    <xdr:sp macro="" textlink="">
      <xdr:nvSpPr>
        <xdr:cNvPr id="709" name="テキスト ボックス 708"/>
        <xdr:cNvSpPr txBox="1"/>
      </xdr:nvSpPr>
      <xdr:spPr>
        <a:xfrm>
          <a:off x="14325111" y="1612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130156</xdr:rowOff>
    </xdr:from>
    <xdr:to>
      <xdr:col>72</xdr:col>
      <xdr:colOff>38100</xdr:colOff>
      <xdr:row>95</xdr:row>
      <xdr:rowOff>60306</xdr:rowOff>
    </xdr:to>
    <xdr:sp macro="" textlink="">
      <xdr:nvSpPr>
        <xdr:cNvPr id="710" name="楕円 709"/>
        <xdr:cNvSpPr/>
      </xdr:nvSpPr>
      <xdr:spPr>
        <a:xfrm>
          <a:off x="13652500" y="1624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76833</xdr:rowOff>
    </xdr:from>
    <xdr:ext cx="534377" cy="259045"/>
    <xdr:sp macro="" textlink="">
      <xdr:nvSpPr>
        <xdr:cNvPr id="711" name="テキスト ボックス 710"/>
        <xdr:cNvSpPr txBox="1"/>
      </xdr:nvSpPr>
      <xdr:spPr>
        <a:xfrm>
          <a:off x="13436111" y="1602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155215</xdr:rowOff>
    </xdr:from>
    <xdr:to>
      <xdr:col>67</xdr:col>
      <xdr:colOff>101600</xdr:colOff>
      <xdr:row>98</xdr:row>
      <xdr:rowOff>85365</xdr:rowOff>
    </xdr:to>
    <xdr:sp macro="" textlink="">
      <xdr:nvSpPr>
        <xdr:cNvPr id="712" name="楕円 711"/>
        <xdr:cNvSpPr/>
      </xdr:nvSpPr>
      <xdr:spPr>
        <a:xfrm>
          <a:off x="12763500" y="167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76492</xdr:rowOff>
    </xdr:from>
    <xdr:ext cx="534377" cy="259045"/>
    <xdr:sp macro="" textlink="">
      <xdr:nvSpPr>
        <xdr:cNvPr id="713" name="テキスト ボックス 712"/>
        <xdr:cNvSpPr txBox="1"/>
      </xdr:nvSpPr>
      <xdr:spPr>
        <a:xfrm>
          <a:off x="12547111" y="168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5" name="直線コネクタ 734"/>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8"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9" name="直線コネクタ 738"/>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82230</xdr:rowOff>
    </xdr:from>
    <xdr:to>
      <xdr:col>116</xdr:col>
      <xdr:colOff>63500</xdr:colOff>
      <xdr:row>38</xdr:row>
      <xdr:rowOff>83053</xdr:rowOff>
    </xdr:to>
    <xdr:cxnSp macro="">
      <xdr:nvCxnSpPr>
        <xdr:cNvPr id="740" name="直線コネクタ 739"/>
        <xdr:cNvCxnSpPr/>
      </xdr:nvCxnSpPr>
      <xdr:spPr>
        <a:xfrm>
          <a:off x="21323300" y="6597330"/>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23126</xdr:rowOff>
    </xdr:from>
    <xdr:ext cx="469744" cy="259045"/>
    <xdr:sp macro="" textlink="">
      <xdr:nvSpPr>
        <xdr:cNvPr id="741" name="投資及び出資金平均値テキスト"/>
        <xdr:cNvSpPr txBox="1"/>
      </xdr:nvSpPr>
      <xdr:spPr>
        <a:xfrm>
          <a:off x="22212300" y="6195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2" name="フローチャート: 判断 741"/>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82230</xdr:rowOff>
    </xdr:from>
    <xdr:to>
      <xdr:col>111</xdr:col>
      <xdr:colOff>177800</xdr:colOff>
      <xdr:row>38</xdr:row>
      <xdr:rowOff>98278</xdr:rowOff>
    </xdr:to>
    <xdr:cxnSp macro="">
      <xdr:nvCxnSpPr>
        <xdr:cNvPr id="743" name="直線コネクタ 742"/>
        <xdr:cNvCxnSpPr/>
      </xdr:nvCxnSpPr>
      <xdr:spPr>
        <a:xfrm flipV="1">
          <a:off x="20434300" y="6597330"/>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4" name="フローチャート: 判断 743"/>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153260</xdr:rowOff>
    </xdr:from>
    <xdr:ext cx="469744" cy="259045"/>
    <xdr:sp macro="" textlink="">
      <xdr:nvSpPr>
        <xdr:cNvPr id="745" name="テキスト ボックス 744"/>
        <xdr:cNvSpPr txBox="1"/>
      </xdr:nvSpPr>
      <xdr:spPr>
        <a:xfrm>
          <a:off x="21088428" y="615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98278</xdr:rowOff>
    </xdr:from>
    <xdr:to>
      <xdr:col>107</xdr:col>
      <xdr:colOff>50800</xdr:colOff>
      <xdr:row>38</xdr:row>
      <xdr:rowOff>102255</xdr:rowOff>
    </xdr:to>
    <xdr:cxnSp macro="">
      <xdr:nvCxnSpPr>
        <xdr:cNvPr id="746" name="直線コネクタ 745"/>
        <xdr:cNvCxnSpPr/>
      </xdr:nvCxnSpPr>
      <xdr:spPr>
        <a:xfrm flipV="1">
          <a:off x="19545300" y="6613378"/>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7" name="フローチャート: 判断 746"/>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145168</xdr:rowOff>
    </xdr:from>
    <xdr:ext cx="469744" cy="259045"/>
    <xdr:sp macro="" textlink="">
      <xdr:nvSpPr>
        <xdr:cNvPr id="748" name="テキスト ボックス 747"/>
        <xdr:cNvSpPr txBox="1"/>
      </xdr:nvSpPr>
      <xdr:spPr>
        <a:xfrm>
          <a:off x="20199428" y="614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99421</xdr:rowOff>
    </xdr:from>
    <xdr:to>
      <xdr:col>102</xdr:col>
      <xdr:colOff>114300</xdr:colOff>
      <xdr:row>38</xdr:row>
      <xdr:rowOff>102255</xdr:rowOff>
    </xdr:to>
    <xdr:cxnSp macro="">
      <xdr:nvCxnSpPr>
        <xdr:cNvPr id="749" name="直線コネクタ 748"/>
        <xdr:cNvCxnSpPr/>
      </xdr:nvCxnSpPr>
      <xdr:spPr>
        <a:xfrm>
          <a:off x="18656300" y="6614521"/>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50" name="フローチャート: 判断 749"/>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132458</xdr:rowOff>
    </xdr:from>
    <xdr:ext cx="469744" cy="259045"/>
    <xdr:sp macro="" textlink="">
      <xdr:nvSpPr>
        <xdr:cNvPr id="751" name="テキスト ボックス 750"/>
        <xdr:cNvSpPr txBox="1"/>
      </xdr:nvSpPr>
      <xdr:spPr>
        <a:xfrm>
          <a:off x="19310428" y="613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2" name="フローチャート: 判断 751"/>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169491</xdr:rowOff>
    </xdr:from>
    <xdr:ext cx="469744" cy="259045"/>
    <xdr:sp macro="" textlink="">
      <xdr:nvSpPr>
        <xdr:cNvPr id="753" name="テキスト ボックス 752"/>
        <xdr:cNvSpPr txBox="1"/>
      </xdr:nvSpPr>
      <xdr:spPr>
        <a:xfrm>
          <a:off x="18421428" y="61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32253</xdr:rowOff>
    </xdr:from>
    <xdr:to>
      <xdr:col>116</xdr:col>
      <xdr:colOff>114300</xdr:colOff>
      <xdr:row>38</xdr:row>
      <xdr:rowOff>133853</xdr:rowOff>
    </xdr:to>
    <xdr:sp macro="" textlink="">
      <xdr:nvSpPr>
        <xdr:cNvPr id="759" name="楕円 758"/>
        <xdr:cNvSpPr/>
      </xdr:nvSpPr>
      <xdr:spPr>
        <a:xfrm>
          <a:off x="221107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118630</xdr:rowOff>
    </xdr:from>
    <xdr:ext cx="469744" cy="259045"/>
    <xdr:sp macro="" textlink="">
      <xdr:nvSpPr>
        <xdr:cNvPr id="760" name="投資及び出資金該当値テキスト"/>
        <xdr:cNvSpPr txBox="1"/>
      </xdr:nvSpPr>
      <xdr:spPr>
        <a:xfrm>
          <a:off x="22212300" y="646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31430</xdr:rowOff>
    </xdr:from>
    <xdr:to>
      <xdr:col>112</xdr:col>
      <xdr:colOff>38100</xdr:colOff>
      <xdr:row>38</xdr:row>
      <xdr:rowOff>133030</xdr:rowOff>
    </xdr:to>
    <xdr:sp macro="" textlink="">
      <xdr:nvSpPr>
        <xdr:cNvPr id="761" name="楕円 760"/>
        <xdr:cNvSpPr/>
      </xdr:nvSpPr>
      <xdr:spPr>
        <a:xfrm>
          <a:off x="21272500" y="654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124157</xdr:rowOff>
    </xdr:from>
    <xdr:ext cx="469744" cy="259045"/>
    <xdr:sp macro="" textlink="">
      <xdr:nvSpPr>
        <xdr:cNvPr id="762" name="テキスト ボックス 761"/>
        <xdr:cNvSpPr txBox="1"/>
      </xdr:nvSpPr>
      <xdr:spPr>
        <a:xfrm>
          <a:off x="21088428" y="663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47478</xdr:rowOff>
    </xdr:from>
    <xdr:to>
      <xdr:col>107</xdr:col>
      <xdr:colOff>101600</xdr:colOff>
      <xdr:row>38</xdr:row>
      <xdr:rowOff>149078</xdr:rowOff>
    </xdr:to>
    <xdr:sp macro="" textlink="">
      <xdr:nvSpPr>
        <xdr:cNvPr id="763" name="楕円 762"/>
        <xdr:cNvSpPr/>
      </xdr:nvSpPr>
      <xdr:spPr>
        <a:xfrm>
          <a:off x="20383500" y="656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140205</xdr:rowOff>
    </xdr:from>
    <xdr:ext cx="378565" cy="259045"/>
    <xdr:sp macro="" textlink="">
      <xdr:nvSpPr>
        <xdr:cNvPr id="764" name="テキスト ボックス 763"/>
        <xdr:cNvSpPr txBox="1"/>
      </xdr:nvSpPr>
      <xdr:spPr>
        <a:xfrm>
          <a:off x="20245017" y="665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51455</xdr:rowOff>
    </xdr:from>
    <xdr:to>
      <xdr:col>102</xdr:col>
      <xdr:colOff>165100</xdr:colOff>
      <xdr:row>38</xdr:row>
      <xdr:rowOff>153055</xdr:rowOff>
    </xdr:to>
    <xdr:sp macro="" textlink="">
      <xdr:nvSpPr>
        <xdr:cNvPr id="765" name="楕円 764"/>
        <xdr:cNvSpPr/>
      </xdr:nvSpPr>
      <xdr:spPr>
        <a:xfrm>
          <a:off x="19494500" y="656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144182</xdr:rowOff>
    </xdr:from>
    <xdr:ext cx="378565" cy="259045"/>
    <xdr:sp macro="" textlink="">
      <xdr:nvSpPr>
        <xdr:cNvPr id="766" name="テキスト ボックス 765"/>
        <xdr:cNvSpPr txBox="1"/>
      </xdr:nvSpPr>
      <xdr:spPr>
        <a:xfrm>
          <a:off x="19356017" y="6659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48621</xdr:rowOff>
    </xdr:from>
    <xdr:to>
      <xdr:col>98</xdr:col>
      <xdr:colOff>38100</xdr:colOff>
      <xdr:row>38</xdr:row>
      <xdr:rowOff>150221</xdr:rowOff>
    </xdr:to>
    <xdr:sp macro="" textlink="">
      <xdr:nvSpPr>
        <xdr:cNvPr id="767" name="楕円 766"/>
        <xdr:cNvSpPr/>
      </xdr:nvSpPr>
      <xdr:spPr>
        <a:xfrm>
          <a:off x="18605500" y="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141348</xdr:rowOff>
    </xdr:from>
    <xdr:ext cx="378565" cy="259045"/>
    <xdr:sp macro="" textlink="">
      <xdr:nvSpPr>
        <xdr:cNvPr id="768" name="テキスト ボックス 767"/>
        <xdr:cNvSpPr txBox="1"/>
      </xdr:nvSpPr>
      <xdr:spPr>
        <a:xfrm>
          <a:off x="18467017" y="6656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5512</xdr:rowOff>
    </xdr:from>
    <xdr:to>
      <xdr:col>116</xdr:col>
      <xdr:colOff>62864</xdr:colOff>
      <xdr:row>58</xdr:row>
      <xdr:rowOff>139700</xdr:rowOff>
    </xdr:to>
    <xdr:cxnSp macro="">
      <xdr:nvCxnSpPr>
        <xdr:cNvPr id="790" name="直線コネクタ 789"/>
        <xdr:cNvCxnSpPr/>
      </xdr:nvCxnSpPr>
      <xdr:spPr>
        <a:xfrm flipV="1">
          <a:off x="22159595" y="9435262"/>
          <a:ext cx="1269" cy="64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123639</xdr:rowOff>
    </xdr:from>
    <xdr:ext cx="534377" cy="259045"/>
    <xdr:sp macro="" textlink="">
      <xdr:nvSpPr>
        <xdr:cNvPr id="793" name="貸付金最大値テキスト"/>
        <xdr:cNvSpPr txBox="1"/>
      </xdr:nvSpPr>
      <xdr:spPr>
        <a:xfrm>
          <a:off x="22212300" y="921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5512</xdr:rowOff>
    </xdr:from>
    <xdr:to>
      <xdr:col>116</xdr:col>
      <xdr:colOff>152400</xdr:colOff>
      <xdr:row>55</xdr:row>
      <xdr:rowOff>5512</xdr:rowOff>
    </xdr:to>
    <xdr:cxnSp macro="">
      <xdr:nvCxnSpPr>
        <xdr:cNvPr id="794" name="直線コネクタ 793"/>
        <xdr:cNvCxnSpPr/>
      </xdr:nvCxnSpPr>
      <xdr:spPr>
        <a:xfrm>
          <a:off x="22072600" y="943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87259</xdr:rowOff>
    </xdr:from>
    <xdr:to>
      <xdr:col>116</xdr:col>
      <xdr:colOff>63500</xdr:colOff>
      <xdr:row>57</xdr:row>
      <xdr:rowOff>90688</xdr:rowOff>
    </xdr:to>
    <xdr:cxnSp macro="">
      <xdr:nvCxnSpPr>
        <xdr:cNvPr id="795" name="直線コネクタ 794"/>
        <xdr:cNvCxnSpPr/>
      </xdr:nvCxnSpPr>
      <xdr:spPr>
        <a:xfrm flipV="1">
          <a:off x="21323300" y="985990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65315</xdr:rowOff>
    </xdr:from>
    <xdr:ext cx="469744" cy="259045"/>
    <xdr:sp macro="" textlink="">
      <xdr:nvSpPr>
        <xdr:cNvPr id="796" name="貸付金平均値テキスト"/>
        <xdr:cNvSpPr txBox="1"/>
      </xdr:nvSpPr>
      <xdr:spPr>
        <a:xfrm>
          <a:off x="22212300" y="9837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86888</xdr:rowOff>
    </xdr:from>
    <xdr:to>
      <xdr:col>116</xdr:col>
      <xdr:colOff>114300</xdr:colOff>
      <xdr:row>58</xdr:row>
      <xdr:rowOff>17038</xdr:rowOff>
    </xdr:to>
    <xdr:sp macro="" textlink="">
      <xdr:nvSpPr>
        <xdr:cNvPr id="797" name="フローチャート: 判断 796"/>
        <xdr:cNvSpPr/>
      </xdr:nvSpPr>
      <xdr:spPr>
        <a:xfrm>
          <a:off x="22110700" y="985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90688</xdr:rowOff>
    </xdr:from>
    <xdr:to>
      <xdr:col>111</xdr:col>
      <xdr:colOff>177800</xdr:colOff>
      <xdr:row>57</xdr:row>
      <xdr:rowOff>97043</xdr:rowOff>
    </xdr:to>
    <xdr:cxnSp macro="">
      <xdr:nvCxnSpPr>
        <xdr:cNvPr id="798" name="直線コネクタ 797"/>
        <xdr:cNvCxnSpPr/>
      </xdr:nvCxnSpPr>
      <xdr:spPr>
        <a:xfrm flipV="1">
          <a:off x="20434300" y="9863338"/>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91826</xdr:rowOff>
    </xdr:from>
    <xdr:to>
      <xdr:col>112</xdr:col>
      <xdr:colOff>38100</xdr:colOff>
      <xdr:row>58</xdr:row>
      <xdr:rowOff>21976</xdr:rowOff>
    </xdr:to>
    <xdr:sp macro="" textlink="">
      <xdr:nvSpPr>
        <xdr:cNvPr id="799" name="フローチャート: 判断 798"/>
        <xdr:cNvSpPr/>
      </xdr:nvSpPr>
      <xdr:spPr>
        <a:xfrm>
          <a:off x="21272500" y="986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13103</xdr:rowOff>
    </xdr:from>
    <xdr:ext cx="469744" cy="259045"/>
    <xdr:sp macro="" textlink="">
      <xdr:nvSpPr>
        <xdr:cNvPr id="800" name="テキスト ボックス 799"/>
        <xdr:cNvSpPr txBox="1"/>
      </xdr:nvSpPr>
      <xdr:spPr>
        <a:xfrm>
          <a:off x="21088428" y="99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97043</xdr:rowOff>
    </xdr:from>
    <xdr:to>
      <xdr:col>107</xdr:col>
      <xdr:colOff>50800</xdr:colOff>
      <xdr:row>57</xdr:row>
      <xdr:rowOff>100198</xdr:rowOff>
    </xdr:to>
    <xdr:cxnSp macro="">
      <xdr:nvCxnSpPr>
        <xdr:cNvPr id="801" name="直線コネクタ 800"/>
        <xdr:cNvCxnSpPr/>
      </xdr:nvCxnSpPr>
      <xdr:spPr>
        <a:xfrm flipV="1">
          <a:off x="19545300" y="9869693"/>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84328</xdr:rowOff>
    </xdr:from>
    <xdr:to>
      <xdr:col>107</xdr:col>
      <xdr:colOff>101600</xdr:colOff>
      <xdr:row>58</xdr:row>
      <xdr:rowOff>14478</xdr:rowOff>
    </xdr:to>
    <xdr:sp macro="" textlink="">
      <xdr:nvSpPr>
        <xdr:cNvPr id="802" name="フローチャート: 判断 801"/>
        <xdr:cNvSpPr/>
      </xdr:nvSpPr>
      <xdr:spPr>
        <a:xfrm>
          <a:off x="20383500" y="985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5605</xdr:rowOff>
    </xdr:from>
    <xdr:ext cx="469744" cy="259045"/>
    <xdr:sp macro="" textlink="">
      <xdr:nvSpPr>
        <xdr:cNvPr id="803" name="テキスト ボックス 802"/>
        <xdr:cNvSpPr txBox="1"/>
      </xdr:nvSpPr>
      <xdr:spPr>
        <a:xfrm>
          <a:off x="20199428" y="99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57907</xdr:rowOff>
    </xdr:from>
    <xdr:to>
      <xdr:col>102</xdr:col>
      <xdr:colOff>114300</xdr:colOff>
      <xdr:row>57</xdr:row>
      <xdr:rowOff>100198</xdr:rowOff>
    </xdr:to>
    <xdr:cxnSp macro="">
      <xdr:nvCxnSpPr>
        <xdr:cNvPr id="804" name="直線コネクタ 803"/>
        <xdr:cNvCxnSpPr/>
      </xdr:nvCxnSpPr>
      <xdr:spPr>
        <a:xfrm>
          <a:off x="18656300" y="8973307"/>
          <a:ext cx="889000" cy="8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43318</xdr:rowOff>
    </xdr:from>
    <xdr:to>
      <xdr:col>102</xdr:col>
      <xdr:colOff>165100</xdr:colOff>
      <xdr:row>57</xdr:row>
      <xdr:rowOff>144918</xdr:rowOff>
    </xdr:to>
    <xdr:sp macro="" textlink="">
      <xdr:nvSpPr>
        <xdr:cNvPr id="805" name="フローチャート: 判断 804"/>
        <xdr:cNvSpPr/>
      </xdr:nvSpPr>
      <xdr:spPr>
        <a:xfrm>
          <a:off x="19494500" y="9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161445</xdr:rowOff>
    </xdr:from>
    <xdr:ext cx="469744" cy="259045"/>
    <xdr:sp macro="" textlink="">
      <xdr:nvSpPr>
        <xdr:cNvPr id="806" name="テキスト ボックス 805"/>
        <xdr:cNvSpPr txBox="1"/>
      </xdr:nvSpPr>
      <xdr:spPr>
        <a:xfrm>
          <a:off x="19310428" y="959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56302</xdr:rowOff>
    </xdr:from>
    <xdr:to>
      <xdr:col>98</xdr:col>
      <xdr:colOff>38100</xdr:colOff>
      <xdr:row>57</xdr:row>
      <xdr:rowOff>157902</xdr:rowOff>
    </xdr:to>
    <xdr:sp macro="" textlink="">
      <xdr:nvSpPr>
        <xdr:cNvPr id="807" name="フローチャート: 判断 806"/>
        <xdr:cNvSpPr/>
      </xdr:nvSpPr>
      <xdr:spPr>
        <a:xfrm>
          <a:off x="186055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149029</xdr:rowOff>
    </xdr:from>
    <xdr:ext cx="469744" cy="259045"/>
    <xdr:sp macro="" textlink="">
      <xdr:nvSpPr>
        <xdr:cNvPr id="808" name="テキスト ボックス 807"/>
        <xdr:cNvSpPr txBox="1"/>
      </xdr:nvSpPr>
      <xdr:spPr>
        <a:xfrm>
          <a:off x="18421428" y="99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36459</xdr:rowOff>
    </xdr:from>
    <xdr:to>
      <xdr:col>116</xdr:col>
      <xdr:colOff>114300</xdr:colOff>
      <xdr:row>57</xdr:row>
      <xdr:rowOff>138059</xdr:rowOff>
    </xdr:to>
    <xdr:sp macro="" textlink="">
      <xdr:nvSpPr>
        <xdr:cNvPr id="814" name="楕円 813"/>
        <xdr:cNvSpPr/>
      </xdr:nvSpPr>
      <xdr:spPr>
        <a:xfrm>
          <a:off x="22110700" y="980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59336</xdr:rowOff>
    </xdr:from>
    <xdr:ext cx="469744" cy="259045"/>
    <xdr:sp macro="" textlink="">
      <xdr:nvSpPr>
        <xdr:cNvPr id="815" name="貸付金該当値テキスト"/>
        <xdr:cNvSpPr txBox="1"/>
      </xdr:nvSpPr>
      <xdr:spPr>
        <a:xfrm>
          <a:off x="22212300" y="966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39888</xdr:rowOff>
    </xdr:from>
    <xdr:to>
      <xdr:col>112</xdr:col>
      <xdr:colOff>38100</xdr:colOff>
      <xdr:row>57</xdr:row>
      <xdr:rowOff>141488</xdr:rowOff>
    </xdr:to>
    <xdr:sp macro="" textlink="">
      <xdr:nvSpPr>
        <xdr:cNvPr id="816" name="楕円 815"/>
        <xdr:cNvSpPr/>
      </xdr:nvSpPr>
      <xdr:spPr>
        <a:xfrm>
          <a:off x="21272500" y="98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158015</xdr:rowOff>
    </xdr:from>
    <xdr:ext cx="469744" cy="259045"/>
    <xdr:sp macro="" textlink="">
      <xdr:nvSpPr>
        <xdr:cNvPr id="817" name="テキスト ボックス 816"/>
        <xdr:cNvSpPr txBox="1"/>
      </xdr:nvSpPr>
      <xdr:spPr>
        <a:xfrm>
          <a:off x="21088428" y="958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46243</xdr:rowOff>
    </xdr:from>
    <xdr:to>
      <xdr:col>107</xdr:col>
      <xdr:colOff>101600</xdr:colOff>
      <xdr:row>57</xdr:row>
      <xdr:rowOff>147843</xdr:rowOff>
    </xdr:to>
    <xdr:sp macro="" textlink="">
      <xdr:nvSpPr>
        <xdr:cNvPr id="818" name="楕円 817"/>
        <xdr:cNvSpPr/>
      </xdr:nvSpPr>
      <xdr:spPr>
        <a:xfrm>
          <a:off x="20383500" y="98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164370</xdr:rowOff>
    </xdr:from>
    <xdr:ext cx="469744" cy="259045"/>
    <xdr:sp macro="" textlink="">
      <xdr:nvSpPr>
        <xdr:cNvPr id="819" name="テキスト ボックス 818"/>
        <xdr:cNvSpPr txBox="1"/>
      </xdr:nvSpPr>
      <xdr:spPr>
        <a:xfrm>
          <a:off x="20199428" y="959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49398</xdr:rowOff>
    </xdr:from>
    <xdr:to>
      <xdr:col>102</xdr:col>
      <xdr:colOff>165100</xdr:colOff>
      <xdr:row>57</xdr:row>
      <xdr:rowOff>150998</xdr:rowOff>
    </xdr:to>
    <xdr:sp macro="" textlink="">
      <xdr:nvSpPr>
        <xdr:cNvPr id="820" name="楕円 819"/>
        <xdr:cNvSpPr/>
      </xdr:nvSpPr>
      <xdr:spPr>
        <a:xfrm>
          <a:off x="19494500" y="982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142125</xdr:rowOff>
    </xdr:from>
    <xdr:ext cx="469744" cy="259045"/>
    <xdr:sp macro="" textlink="">
      <xdr:nvSpPr>
        <xdr:cNvPr id="821" name="テキスト ボックス 820"/>
        <xdr:cNvSpPr txBox="1"/>
      </xdr:nvSpPr>
      <xdr:spPr>
        <a:xfrm>
          <a:off x="19310428" y="991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7107</xdr:rowOff>
    </xdr:from>
    <xdr:to>
      <xdr:col>98</xdr:col>
      <xdr:colOff>38100</xdr:colOff>
      <xdr:row>52</xdr:row>
      <xdr:rowOff>108707</xdr:rowOff>
    </xdr:to>
    <xdr:sp macro="" textlink="">
      <xdr:nvSpPr>
        <xdr:cNvPr id="822" name="楕円 821"/>
        <xdr:cNvSpPr/>
      </xdr:nvSpPr>
      <xdr:spPr>
        <a:xfrm>
          <a:off x="18605500" y="892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125234</xdr:rowOff>
    </xdr:from>
    <xdr:ext cx="534377" cy="259045"/>
    <xdr:sp macro="" textlink="">
      <xdr:nvSpPr>
        <xdr:cNvPr id="823" name="テキスト ボックス 822"/>
        <xdr:cNvSpPr txBox="1"/>
      </xdr:nvSpPr>
      <xdr:spPr>
        <a:xfrm>
          <a:off x="18389111" y="86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48" name="直線コネクタ 847"/>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49"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0" name="直線コネクタ 849"/>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1"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2" name="直線コネクタ 851"/>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136995</xdr:rowOff>
    </xdr:from>
    <xdr:to>
      <xdr:col>116</xdr:col>
      <xdr:colOff>63500</xdr:colOff>
      <xdr:row>72</xdr:row>
      <xdr:rowOff>8045</xdr:rowOff>
    </xdr:to>
    <xdr:cxnSp macro="">
      <xdr:nvCxnSpPr>
        <xdr:cNvPr id="853" name="直線コネクタ 852"/>
        <xdr:cNvCxnSpPr/>
      </xdr:nvCxnSpPr>
      <xdr:spPr>
        <a:xfrm flipV="1">
          <a:off x="21323300" y="12309945"/>
          <a:ext cx="8382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4" name="繰出金平均値テキスト"/>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5" name="フローチャート: 判断 854"/>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8045</xdr:rowOff>
    </xdr:from>
    <xdr:to>
      <xdr:col>111</xdr:col>
      <xdr:colOff>177800</xdr:colOff>
      <xdr:row>72</xdr:row>
      <xdr:rowOff>82512</xdr:rowOff>
    </xdr:to>
    <xdr:cxnSp macro="">
      <xdr:nvCxnSpPr>
        <xdr:cNvPr id="856" name="直線コネクタ 855"/>
        <xdr:cNvCxnSpPr/>
      </xdr:nvCxnSpPr>
      <xdr:spPr>
        <a:xfrm flipV="1">
          <a:off x="20434300" y="12352445"/>
          <a:ext cx="889000" cy="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57" name="フローチャート: 判断 856"/>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58" name="テキスト ボックス 857"/>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82512</xdr:rowOff>
    </xdr:from>
    <xdr:to>
      <xdr:col>107</xdr:col>
      <xdr:colOff>50800</xdr:colOff>
      <xdr:row>72</xdr:row>
      <xdr:rowOff>86475</xdr:rowOff>
    </xdr:to>
    <xdr:cxnSp macro="">
      <xdr:nvCxnSpPr>
        <xdr:cNvPr id="859" name="直線コネクタ 858"/>
        <xdr:cNvCxnSpPr/>
      </xdr:nvCxnSpPr>
      <xdr:spPr>
        <a:xfrm flipV="1">
          <a:off x="19545300" y="12426912"/>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0" name="フローチャート: 判断 859"/>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1" name="テキスト ボックス 860"/>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86475</xdr:rowOff>
    </xdr:from>
    <xdr:to>
      <xdr:col>102</xdr:col>
      <xdr:colOff>114300</xdr:colOff>
      <xdr:row>72</xdr:row>
      <xdr:rowOff>157512</xdr:rowOff>
    </xdr:to>
    <xdr:cxnSp macro="">
      <xdr:nvCxnSpPr>
        <xdr:cNvPr id="862" name="直線コネクタ 861"/>
        <xdr:cNvCxnSpPr/>
      </xdr:nvCxnSpPr>
      <xdr:spPr>
        <a:xfrm flipV="1">
          <a:off x="18656300" y="12430875"/>
          <a:ext cx="889000" cy="7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3" name="フローチャート: 判断 862"/>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4" name="テキスト ボックス 863"/>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5" name="フローチャート: 判断 864"/>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6" name="テキスト ボックス 865"/>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86195</xdr:rowOff>
    </xdr:from>
    <xdr:to>
      <xdr:col>116</xdr:col>
      <xdr:colOff>114300</xdr:colOff>
      <xdr:row>72</xdr:row>
      <xdr:rowOff>16345</xdr:rowOff>
    </xdr:to>
    <xdr:sp macro="" textlink="">
      <xdr:nvSpPr>
        <xdr:cNvPr id="872" name="楕円 871"/>
        <xdr:cNvSpPr/>
      </xdr:nvSpPr>
      <xdr:spPr>
        <a:xfrm>
          <a:off x="22110700" y="122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1122</xdr:rowOff>
    </xdr:from>
    <xdr:ext cx="534377" cy="259045"/>
    <xdr:sp macro="" textlink="">
      <xdr:nvSpPr>
        <xdr:cNvPr id="873" name="繰出金該当値テキスト"/>
        <xdr:cNvSpPr txBox="1"/>
      </xdr:nvSpPr>
      <xdr:spPr>
        <a:xfrm>
          <a:off x="22212300" y="121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128695</xdr:rowOff>
    </xdr:from>
    <xdr:to>
      <xdr:col>112</xdr:col>
      <xdr:colOff>38100</xdr:colOff>
      <xdr:row>72</xdr:row>
      <xdr:rowOff>58845</xdr:rowOff>
    </xdr:to>
    <xdr:sp macro="" textlink="">
      <xdr:nvSpPr>
        <xdr:cNvPr id="874" name="楕円 873"/>
        <xdr:cNvSpPr/>
      </xdr:nvSpPr>
      <xdr:spPr>
        <a:xfrm>
          <a:off x="21272500" y="123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75372</xdr:rowOff>
    </xdr:from>
    <xdr:ext cx="534377" cy="259045"/>
    <xdr:sp macro="" textlink="">
      <xdr:nvSpPr>
        <xdr:cNvPr id="875" name="テキスト ボックス 874"/>
        <xdr:cNvSpPr txBox="1"/>
      </xdr:nvSpPr>
      <xdr:spPr>
        <a:xfrm>
          <a:off x="21056111" y="1207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31712</xdr:rowOff>
    </xdr:from>
    <xdr:to>
      <xdr:col>107</xdr:col>
      <xdr:colOff>101600</xdr:colOff>
      <xdr:row>72</xdr:row>
      <xdr:rowOff>133312</xdr:rowOff>
    </xdr:to>
    <xdr:sp macro="" textlink="">
      <xdr:nvSpPr>
        <xdr:cNvPr id="876" name="楕円 875"/>
        <xdr:cNvSpPr/>
      </xdr:nvSpPr>
      <xdr:spPr>
        <a:xfrm>
          <a:off x="20383500" y="123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149839</xdr:rowOff>
    </xdr:from>
    <xdr:ext cx="534377" cy="259045"/>
    <xdr:sp macro="" textlink="">
      <xdr:nvSpPr>
        <xdr:cNvPr id="877" name="テキスト ボックス 876"/>
        <xdr:cNvSpPr txBox="1"/>
      </xdr:nvSpPr>
      <xdr:spPr>
        <a:xfrm>
          <a:off x="20167111" y="121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35675</xdr:rowOff>
    </xdr:from>
    <xdr:to>
      <xdr:col>102</xdr:col>
      <xdr:colOff>165100</xdr:colOff>
      <xdr:row>72</xdr:row>
      <xdr:rowOff>137275</xdr:rowOff>
    </xdr:to>
    <xdr:sp macro="" textlink="">
      <xdr:nvSpPr>
        <xdr:cNvPr id="878" name="楕円 877"/>
        <xdr:cNvSpPr/>
      </xdr:nvSpPr>
      <xdr:spPr>
        <a:xfrm>
          <a:off x="19494500" y="12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153802</xdr:rowOff>
    </xdr:from>
    <xdr:ext cx="534377" cy="259045"/>
    <xdr:sp macro="" textlink="">
      <xdr:nvSpPr>
        <xdr:cNvPr id="879" name="テキスト ボックス 878"/>
        <xdr:cNvSpPr txBox="1"/>
      </xdr:nvSpPr>
      <xdr:spPr>
        <a:xfrm>
          <a:off x="19278111" y="121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106712</xdr:rowOff>
    </xdr:from>
    <xdr:to>
      <xdr:col>98</xdr:col>
      <xdr:colOff>38100</xdr:colOff>
      <xdr:row>73</xdr:row>
      <xdr:rowOff>36862</xdr:rowOff>
    </xdr:to>
    <xdr:sp macro="" textlink="">
      <xdr:nvSpPr>
        <xdr:cNvPr id="880" name="楕円 879"/>
        <xdr:cNvSpPr/>
      </xdr:nvSpPr>
      <xdr:spPr>
        <a:xfrm>
          <a:off x="18605500" y="124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53389</xdr:rowOff>
    </xdr:from>
    <xdr:ext cx="534377" cy="259045"/>
    <xdr:sp macro="" textlink="">
      <xdr:nvSpPr>
        <xdr:cNvPr id="881" name="テキスト ボックス 880"/>
        <xdr:cNvSpPr txBox="1"/>
      </xdr:nvSpPr>
      <xdr:spPr>
        <a:xfrm>
          <a:off x="18389111" y="122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765,082</a:t>
          </a:r>
          <a:r>
            <a:rPr kumimoji="1" lang="ja-JP" altLang="en-US" sz="1300">
              <a:latin typeface="ＭＳ Ｐゴシック" panose="020B0600070205080204" pitchFamily="50" charset="-128"/>
              <a:ea typeface="ＭＳ Ｐゴシック" panose="020B0600070205080204" pitchFamily="50" charset="-128"/>
            </a:rPr>
            <a:t>円となっており、前年度（</a:t>
          </a:r>
          <a:r>
            <a:rPr kumimoji="1" lang="en-US" altLang="ja-JP" sz="1300">
              <a:latin typeface="ＭＳ Ｐゴシック" panose="020B0600070205080204" pitchFamily="50" charset="-128"/>
              <a:ea typeface="ＭＳ Ｐゴシック" panose="020B0600070205080204" pitchFamily="50" charset="-128"/>
            </a:rPr>
            <a:t>745,445</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％増加した。</a:t>
          </a:r>
        </a:p>
        <a:p>
          <a:r>
            <a:rPr kumimoji="1" lang="ja-JP" altLang="en-US" sz="1300">
              <a:latin typeface="ＭＳ Ｐゴシック" panose="020B0600070205080204" pitchFamily="50" charset="-128"/>
              <a:ea typeface="ＭＳ Ｐゴシック" panose="020B0600070205080204" pitchFamily="50" charset="-128"/>
            </a:rPr>
            <a:t>　人件費は</a:t>
          </a:r>
          <a:r>
            <a:rPr kumimoji="1" lang="en-US" altLang="ja-JP" sz="1300">
              <a:latin typeface="ＭＳ Ｐゴシック" panose="020B0600070205080204" pitchFamily="50" charset="-128"/>
              <a:ea typeface="ＭＳ Ｐゴシック" panose="020B0600070205080204" pitchFamily="50" charset="-128"/>
            </a:rPr>
            <a:t>112,137</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105,255</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14,294</a:t>
          </a:r>
          <a:r>
            <a:rPr kumimoji="1" lang="ja-JP" altLang="en-US" sz="1300">
              <a:latin typeface="ＭＳ Ｐゴシック" panose="020B0600070205080204" pitchFamily="50" charset="-128"/>
              <a:ea typeface="ＭＳ Ｐゴシック" panose="020B0600070205080204" pitchFamily="50" charset="-128"/>
            </a:rPr>
            <a:t>円上回った。常用職員の増加や、会計年度任用職員の市町村職員共済組合への移行による共済負担金と厚生年金保険料の増加、議員報酬月額の改定による増加が主な要因である。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普通建設事業費は</a:t>
          </a:r>
          <a:r>
            <a:rPr kumimoji="1" lang="en-US" altLang="ja-JP" sz="1300">
              <a:latin typeface="ＭＳ Ｐゴシック" panose="020B0600070205080204" pitchFamily="50" charset="-128"/>
              <a:ea typeface="ＭＳ Ｐゴシック" panose="020B0600070205080204" pitchFamily="50" charset="-128"/>
            </a:rPr>
            <a:t>97,432</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93,454</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5,420</a:t>
          </a:r>
          <a:r>
            <a:rPr kumimoji="1" lang="ja-JP" altLang="en-US" sz="1300">
              <a:latin typeface="ＭＳ Ｐゴシック" panose="020B0600070205080204" pitchFamily="50" charset="-128"/>
              <a:ea typeface="ＭＳ Ｐゴシック" panose="020B0600070205080204" pitchFamily="50" charset="-128"/>
            </a:rPr>
            <a:t>円上回った。仁賀保庁舎改修事業や金浦こ線橋改修事業が終了した一方、防災行政無線強靭化事業の工事実施や井戸尻倉庫改修事業の実施などが主な要因である。</a:t>
          </a:r>
        </a:p>
        <a:p>
          <a:r>
            <a:rPr kumimoji="1" lang="ja-JP" altLang="en-US" sz="1300">
              <a:latin typeface="ＭＳ Ｐゴシック" panose="020B0600070205080204" pitchFamily="50" charset="-128"/>
              <a:ea typeface="ＭＳ Ｐゴシック" panose="020B0600070205080204" pitchFamily="50" charset="-128"/>
            </a:rPr>
            <a:t>　公債費は</a:t>
          </a:r>
          <a:r>
            <a:rPr kumimoji="1" lang="en-US" altLang="ja-JP" sz="1300">
              <a:latin typeface="ＭＳ Ｐゴシック" panose="020B0600070205080204" pitchFamily="50" charset="-128"/>
              <a:ea typeface="ＭＳ Ｐゴシック" panose="020B0600070205080204" pitchFamily="50" charset="-128"/>
            </a:rPr>
            <a:t>89,262</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74,071</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17,787</a:t>
          </a:r>
          <a:r>
            <a:rPr kumimoji="1" lang="ja-JP" altLang="en-US" sz="1300">
              <a:latin typeface="ＭＳ Ｐゴシック" panose="020B0600070205080204" pitchFamily="50" charset="-128"/>
              <a:ea typeface="ＭＳ Ｐゴシック" panose="020B0600070205080204" pitchFamily="50" charset="-128"/>
            </a:rPr>
            <a:t>円上回った。平成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年度臨時財政対策債の任意繰上償還の実施や令和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年度金浦駅こ線橋改修事業などの償還開始による元利償還金の増加が主な要因である。</a:t>
          </a:r>
        </a:p>
        <a:p>
          <a:r>
            <a:rPr kumimoji="1" lang="ja-JP" altLang="en-US" sz="1300">
              <a:latin typeface="ＭＳ Ｐゴシック" panose="020B0600070205080204" pitchFamily="50" charset="-128"/>
              <a:ea typeface="ＭＳ Ｐゴシック" panose="020B0600070205080204" pitchFamily="50" charset="-128"/>
            </a:rPr>
            <a:t>　補助費等は</a:t>
          </a:r>
          <a:r>
            <a:rPr kumimoji="1" lang="en-US" altLang="ja-JP" sz="1300">
              <a:latin typeface="ＭＳ Ｐゴシック" panose="020B0600070205080204" pitchFamily="50" charset="-128"/>
              <a:ea typeface="ＭＳ Ｐゴシック" panose="020B0600070205080204" pitchFamily="50" charset="-128"/>
            </a:rPr>
            <a:t>49,904</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56,755</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％減少し、類似団体平均を</a:t>
          </a:r>
          <a:r>
            <a:rPr kumimoji="1" lang="en-US" altLang="ja-JP" sz="1300">
              <a:latin typeface="ＭＳ Ｐゴシック" panose="020B0600070205080204" pitchFamily="50" charset="-128"/>
              <a:ea typeface="ＭＳ Ｐゴシック" panose="020B0600070205080204" pitchFamily="50" charset="-128"/>
            </a:rPr>
            <a:t>50,698</a:t>
          </a:r>
          <a:r>
            <a:rPr kumimoji="1" lang="ja-JP" altLang="en-US" sz="1300">
              <a:latin typeface="ＭＳ Ｐゴシック" panose="020B0600070205080204" pitchFamily="50" charset="-128"/>
              <a:ea typeface="ＭＳ Ｐゴシック" panose="020B0600070205080204" pitchFamily="50" charset="-128"/>
            </a:rPr>
            <a:t>円下回った。機構集積協力金交付事業などの減少や、事業終了による新型コロナウイルス感染症対策事業、フレッシュワーク奨励金、一次産業支援事業などの皆減が主な要因である。</a:t>
          </a:r>
        </a:p>
        <a:p>
          <a:r>
            <a:rPr kumimoji="1" lang="ja-JP" altLang="en-US" sz="1300">
              <a:latin typeface="ＭＳ Ｐゴシック" panose="020B0600070205080204" pitchFamily="50" charset="-128"/>
              <a:ea typeface="ＭＳ Ｐゴシック" panose="020B0600070205080204" pitchFamily="50" charset="-128"/>
            </a:rPr>
            <a:t>　災害復旧事業費は</a:t>
          </a:r>
          <a:r>
            <a:rPr kumimoji="1" lang="en-US" altLang="ja-JP" sz="1300">
              <a:latin typeface="ＭＳ Ｐゴシック" panose="020B0600070205080204" pitchFamily="50" charset="-128"/>
              <a:ea typeface="ＭＳ Ｐゴシック" panose="020B0600070205080204" pitchFamily="50" charset="-128"/>
            </a:rPr>
            <a:t>1,186</a:t>
          </a:r>
          <a:r>
            <a:rPr kumimoji="1" lang="ja-JP" altLang="en-US" sz="1300">
              <a:latin typeface="ＭＳ Ｐゴシック" panose="020B0600070205080204" pitchFamily="50" charset="-128"/>
              <a:ea typeface="ＭＳ Ｐゴシック" panose="020B0600070205080204" pitchFamily="50" charset="-128"/>
            </a:rPr>
            <a:t>円で前年度（</a:t>
          </a:r>
          <a:r>
            <a:rPr kumimoji="1" lang="en-US" altLang="ja-JP" sz="1300">
              <a:latin typeface="ＭＳ Ｐゴシック" panose="020B0600070205080204" pitchFamily="50" charset="-128"/>
              <a:ea typeface="ＭＳ Ｐゴシック" panose="020B0600070205080204" pitchFamily="50" charset="-128"/>
            </a:rPr>
            <a:t>4,664</a:t>
          </a:r>
          <a:r>
            <a:rPr kumimoji="1" lang="ja-JP" altLang="en-US" sz="1300">
              <a:latin typeface="ＭＳ Ｐゴシック" panose="020B0600070205080204" pitchFamily="50" charset="-128"/>
              <a:ea typeface="ＭＳ Ｐゴシック" panose="020B0600070205080204" pitchFamily="50" charset="-128"/>
            </a:rPr>
            <a:t>円）より</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％減少し、類似団体平均を</a:t>
          </a:r>
          <a:r>
            <a:rPr kumimoji="1" lang="en-US" altLang="ja-JP" sz="1300">
              <a:latin typeface="ＭＳ Ｐゴシック" panose="020B0600070205080204" pitchFamily="50" charset="-128"/>
              <a:ea typeface="ＭＳ Ｐゴシック" panose="020B0600070205080204" pitchFamily="50" charset="-128"/>
            </a:rPr>
            <a:t>4,586</a:t>
          </a:r>
          <a:r>
            <a:rPr kumimoji="1" lang="ja-JP" altLang="en-US" sz="1300">
              <a:latin typeface="ＭＳ Ｐゴシック" panose="020B0600070205080204" pitchFamily="50" charset="-128"/>
              <a:ea typeface="ＭＳ Ｐゴシック" panose="020B0600070205080204" pitchFamily="50" charset="-128"/>
            </a:rPr>
            <a:t>円下回った。令和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年度凍上災害道路復旧工事の事業終了に伴う皆減が主な要因である。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秋田県にかほ市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22,463
22,330
241.13
18,134,950
17,186,036
643,311
9,095,056
13,190,022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81978</xdr:rowOff>
    </xdr:from>
    <xdr:to>
      <xdr:col>24</xdr:col>
      <xdr:colOff>63500</xdr:colOff>
      <xdr:row>35</xdr:row>
      <xdr:rowOff>152845</xdr:rowOff>
    </xdr:to>
    <xdr:cxnSp macro="">
      <xdr:nvCxnSpPr>
        <xdr:cNvPr id="61" name="直線コネクタ 60"/>
        <xdr:cNvCxnSpPr/>
      </xdr:nvCxnSpPr>
      <xdr:spPr>
        <a:xfrm flipV="1">
          <a:off x="3797300" y="608272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74359</xdr:rowOff>
    </xdr:from>
    <xdr:to>
      <xdr:col>19</xdr:col>
      <xdr:colOff>177800</xdr:colOff>
      <xdr:row>35</xdr:row>
      <xdr:rowOff>152845</xdr:rowOff>
    </xdr:to>
    <xdr:cxnSp macro="">
      <xdr:nvCxnSpPr>
        <xdr:cNvPr id="64" name="直線コネクタ 63"/>
        <xdr:cNvCxnSpPr/>
      </xdr:nvCxnSpPr>
      <xdr:spPr>
        <a:xfrm>
          <a:off x="2908300" y="607510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46436</xdr:rowOff>
    </xdr:from>
    <xdr:ext cx="469744" cy="259045"/>
    <xdr:sp macro="" textlink="">
      <xdr:nvSpPr>
        <xdr:cNvPr id="66" name="テキスト ボックス 65"/>
        <xdr:cNvSpPr txBox="1"/>
      </xdr:nvSpPr>
      <xdr:spPr>
        <a:xfrm>
          <a:off x="3562428" y="587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74359</xdr:rowOff>
    </xdr:from>
    <xdr:to>
      <xdr:col>15</xdr:col>
      <xdr:colOff>50800</xdr:colOff>
      <xdr:row>35</xdr:row>
      <xdr:rowOff>95314</xdr:rowOff>
    </xdr:to>
    <xdr:cxnSp macro="">
      <xdr:nvCxnSpPr>
        <xdr:cNvPr id="67" name="直線コネクタ 66"/>
        <xdr:cNvCxnSpPr/>
      </xdr:nvCxnSpPr>
      <xdr:spPr>
        <a:xfrm flipV="1">
          <a:off x="2019300" y="6075109"/>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40259</xdr:rowOff>
    </xdr:from>
    <xdr:to>
      <xdr:col>10</xdr:col>
      <xdr:colOff>114300</xdr:colOff>
      <xdr:row>35</xdr:row>
      <xdr:rowOff>95314</xdr:rowOff>
    </xdr:to>
    <xdr:cxnSp macro="">
      <xdr:nvCxnSpPr>
        <xdr:cNvPr id="70" name="直線コネクタ 69"/>
        <xdr:cNvCxnSpPr/>
      </xdr:nvCxnSpPr>
      <xdr:spPr>
        <a:xfrm>
          <a:off x="1130300" y="6041009"/>
          <a:ext cx="889000" cy="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31178</xdr:rowOff>
    </xdr:from>
    <xdr:to>
      <xdr:col>24</xdr:col>
      <xdr:colOff>114300</xdr:colOff>
      <xdr:row>35</xdr:row>
      <xdr:rowOff>132778</xdr:rowOff>
    </xdr:to>
    <xdr:sp macro="" textlink="">
      <xdr:nvSpPr>
        <xdr:cNvPr id="80" name="楕円 79"/>
        <xdr:cNvSpPr/>
      </xdr:nvSpPr>
      <xdr:spPr>
        <a:xfrm>
          <a:off x="4584700" y="60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54055</xdr:rowOff>
    </xdr:from>
    <xdr:ext cx="469744" cy="259045"/>
    <xdr:sp macro="" textlink="">
      <xdr:nvSpPr>
        <xdr:cNvPr id="81" name="議会費該当値テキスト"/>
        <xdr:cNvSpPr txBox="1"/>
      </xdr:nvSpPr>
      <xdr:spPr>
        <a:xfrm>
          <a:off x="4686300" y="58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102045</xdr:rowOff>
    </xdr:from>
    <xdr:to>
      <xdr:col>20</xdr:col>
      <xdr:colOff>38100</xdr:colOff>
      <xdr:row>36</xdr:row>
      <xdr:rowOff>32195</xdr:rowOff>
    </xdr:to>
    <xdr:sp macro="" textlink="">
      <xdr:nvSpPr>
        <xdr:cNvPr id="82" name="楕円 81"/>
        <xdr:cNvSpPr/>
      </xdr:nvSpPr>
      <xdr:spPr>
        <a:xfrm>
          <a:off x="3746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23322</xdr:rowOff>
    </xdr:from>
    <xdr:ext cx="469744" cy="259045"/>
    <xdr:sp macro="" textlink="">
      <xdr:nvSpPr>
        <xdr:cNvPr id="83" name="テキスト ボックス 82"/>
        <xdr:cNvSpPr txBox="1"/>
      </xdr:nvSpPr>
      <xdr:spPr>
        <a:xfrm>
          <a:off x="3562428" y="619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23559</xdr:rowOff>
    </xdr:from>
    <xdr:to>
      <xdr:col>15</xdr:col>
      <xdr:colOff>101600</xdr:colOff>
      <xdr:row>35</xdr:row>
      <xdr:rowOff>125159</xdr:rowOff>
    </xdr:to>
    <xdr:sp macro="" textlink="">
      <xdr:nvSpPr>
        <xdr:cNvPr id="84" name="楕円 83"/>
        <xdr:cNvSpPr/>
      </xdr:nvSpPr>
      <xdr:spPr>
        <a:xfrm>
          <a:off x="2857500" y="60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141686</xdr:rowOff>
    </xdr:from>
    <xdr:ext cx="469744" cy="259045"/>
    <xdr:sp macro="" textlink="">
      <xdr:nvSpPr>
        <xdr:cNvPr id="85" name="テキスト ボックス 84"/>
        <xdr:cNvSpPr txBox="1"/>
      </xdr:nvSpPr>
      <xdr:spPr>
        <a:xfrm>
          <a:off x="2673428" y="579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44514</xdr:rowOff>
    </xdr:from>
    <xdr:to>
      <xdr:col>10</xdr:col>
      <xdr:colOff>165100</xdr:colOff>
      <xdr:row>35</xdr:row>
      <xdr:rowOff>146114</xdr:rowOff>
    </xdr:to>
    <xdr:sp macro="" textlink="">
      <xdr:nvSpPr>
        <xdr:cNvPr id="86" name="楕円 85"/>
        <xdr:cNvSpPr/>
      </xdr:nvSpPr>
      <xdr:spPr>
        <a:xfrm>
          <a:off x="1968500" y="604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162641</xdr:rowOff>
    </xdr:from>
    <xdr:ext cx="469744" cy="259045"/>
    <xdr:sp macro="" textlink="">
      <xdr:nvSpPr>
        <xdr:cNvPr id="87" name="テキスト ボックス 86"/>
        <xdr:cNvSpPr txBox="1"/>
      </xdr:nvSpPr>
      <xdr:spPr>
        <a:xfrm>
          <a:off x="1784428" y="582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160909</xdr:rowOff>
    </xdr:from>
    <xdr:to>
      <xdr:col>6</xdr:col>
      <xdr:colOff>38100</xdr:colOff>
      <xdr:row>35</xdr:row>
      <xdr:rowOff>91059</xdr:rowOff>
    </xdr:to>
    <xdr:sp macro="" textlink="">
      <xdr:nvSpPr>
        <xdr:cNvPr id="88" name="楕円 87"/>
        <xdr:cNvSpPr/>
      </xdr:nvSpPr>
      <xdr:spPr>
        <a:xfrm>
          <a:off x="1079500" y="59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107586</xdr:rowOff>
    </xdr:from>
    <xdr:ext cx="469744" cy="259045"/>
    <xdr:sp macro="" textlink="">
      <xdr:nvSpPr>
        <xdr:cNvPr id="89" name="テキスト ボックス 88"/>
        <xdr:cNvSpPr txBox="1"/>
      </xdr:nvSpPr>
      <xdr:spPr>
        <a:xfrm>
          <a:off x="895428" y="57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94501</xdr:rowOff>
    </xdr:from>
    <xdr:to>
      <xdr:col>24</xdr:col>
      <xdr:colOff>63500</xdr:colOff>
      <xdr:row>54</xdr:row>
      <xdr:rowOff>120095</xdr:rowOff>
    </xdr:to>
    <xdr:cxnSp macro="">
      <xdr:nvCxnSpPr>
        <xdr:cNvPr id="116" name="直線コネクタ 115"/>
        <xdr:cNvCxnSpPr/>
      </xdr:nvCxnSpPr>
      <xdr:spPr>
        <a:xfrm>
          <a:off x="3797300" y="9352801"/>
          <a:ext cx="838200" cy="2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59006</xdr:rowOff>
    </xdr:from>
    <xdr:ext cx="599010" cy="259045"/>
    <xdr:sp macro="" textlink="">
      <xdr:nvSpPr>
        <xdr:cNvPr id="117" name="総務費平均値テキスト"/>
        <xdr:cNvSpPr txBox="1"/>
      </xdr:nvSpPr>
      <xdr:spPr>
        <a:xfrm>
          <a:off x="4686300" y="9488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57020</xdr:rowOff>
    </xdr:from>
    <xdr:to>
      <xdr:col>19</xdr:col>
      <xdr:colOff>177800</xdr:colOff>
      <xdr:row>54</xdr:row>
      <xdr:rowOff>94501</xdr:rowOff>
    </xdr:to>
    <xdr:cxnSp macro="">
      <xdr:nvCxnSpPr>
        <xdr:cNvPr id="119" name="直線コネクタ 118"/>
        <xdr:cNvCxnSpPr/>
      </xdr:nvCxnSpPr>
      <xdr:spPr>
        <a:xfrm>
          <a:off x="2908300" y="9315320"/>
          <a:ext cx="889000" cy="3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159215</xdr:rowOff>
    </xdr:from>
    <xdr:ext cx="599010" cy="259045"/>
    <xdr:sp macro="" textlink="">
      <xdr:nvSpPr>
        <xdr:cNvPr id="121" name="テキスト ボックス 120"/>
        <xdr:cNvSpPr txBox="1"/>
      </xdr:nvSpPr>
      <xdr:spPr>
        <a:xfrm>
          <a:off x="3497795" y="958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22991</xdr:rowOff>
    </xdr:from>
    <xdr:to>
      <xdr:col>15</xdr:col>
      <xdr:colOff>50800</xdr:colOff>
      <xdr:row>54</xdr:row>
      <xdr:rowOff>57020</xdr:rowOff>
    </xdr:to>
    <xdr:cxnSp macro="">
      <xdr:nvCxnSpPr>
        <xdr:cNvPr id="122" name="直線コネクタ 121"/>
        <xdr:cNvCxnSpPr/>
      </xdr:nvCxnSpPr>
      <xdr:spPr>
        <a:xfrm>
          <a:off x="2019300" y="8938391"/>
          <a:ext cx="889000" cy="37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130178</xdr:rowOff>
    </xdr:from>
    <xdr:ext cx="599010" cy="259045"/>
    <xdr:sp macro="" textlink="">
      <xdr:nvSpPr>
        <xdr:cNvPr id="124" name="テキスト ボックス 123"/>
        <xdr:cNvSpPr txBox="1"/>
      </xdr:nvSpPr>
      <xdr:spPr>
        <a:xfrm>
          <a:off x="2608795" y="95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22991</xdr:rowOff>
    </xdr:from>
    <xdr:to>
      <xdr:col>10</xdr:col>
      <xdr:colOff>114300</xdr:colOff>
      <xdr:row>56</xdr:row>
      <xdr:rowOff>101807</xdr:rowOff>
    </xdr:to>
    <xdr:cxnSp macro="">
      <xdr:nvCxnSpPr>
        <xdr:cNvPr id="125" name="直線コネクタ 124"/>
        <xdr:cNvCxnSpPr/>
      </xdr:nvCxnSpPr>
      <xdr:spPr>
        <a:xfrm flipV="1">
          <a:off x="1130300" y="8938391"/>
          <a:ext cx="889000" cy="76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89899</xdr:rowOff>
    </xdr:from>
    <xdr:ext cx="599010" cy="259045"/>
    <xdr:sp macro="" textlink="">
      <xdr:nvSpPr>
        <xdr:cNvPr id="127" name="テキスト ボックス 126"/>
        <xdr:cNvSpPr txBox="1"/>
      </xdr:nvSpPr>
      <xdr:spPr>
        <a:xfrm>
          <a:off x="1719795" y="917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69295</xdr:rowOff>
    </xdr:from>
    <xdr:to>
      <xdr:col>24</xdr:col>
      <xdr:colOff>114300</xdr:colOff>
      <xdr:row>54</xdr:row>
      <xdr:rowOff>170895</xdr:rowOff>
    </xdr:to>
    <xdr:sp macro="" textlink="">
      <xdr:nvSpPr>
        <xdr:cNvPr id="135" name="楕円 134"/>
        <xdr:cNvSpPr/>
      </xdr:nvSpPr>
      <xdr:spPr>
        <a:xfrm>
          <a:off x="4584700" y="932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92172</xdr:rowOff>
    </xdr:from>
    <xdr:ext cx="599010" cy="259045"/>
    <xdr:sp macro="" textlink="">
      <xdr:nvSpPr>
        <xdr:cNvPr id="136" name="総務費該当値テキスト"/>
        <xdr:cNvSpPr txBox="1"/>
      </xdr:nvSpPr>
      <xdr:spPr>
        <a:xfrm>
          <a:off x="4686300" y="917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43701</xdr:rowOff>
    </xdr:from>
    <xdr:to>
      <xdr:col>20</xdr:col>
      <xdr:colOff>38100</xdr:colOff>
      <xdr:row>54</xdr:row>
      <xdr:rowOff>145301</xdr:rowOff>
    </xdr:to>
    <xdr:sp macro="" textlink="">
      <xdr:nvSpPr>
        <xdr:cNvPr id="137" name="楕円 136"/>
        <xdr:cNvSpPr/>
      </xdr:nvSpPr>
      <xdr:spPr>
        <a:xfrm>
          <a:off x="3746500" y="930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161828</xdr:rowOff>
    </xdr:from>
    <xdr:ext cx="599010" cy="259045"/>
    <xdr:sp macro="" textlink="">
      <xdr:nvSpPr>
        <xdr:cNvPr id="138" name="テキスト ボックス 137"/>
        <xdr:cNvSpPr txBox="1"/>
      </xdr:nvSpPr>
      <xdr:spPr>
        <a:xfrm>
          <a:off x="3497795" y="9077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6220</xdr:rowOff>
    </xdr:from>
    <xdr:to>
      <xdr:col>15</xdr:col>
      <xdr:colOff>101600</xdr:colOff>
      <xdr:row>54</xdr:row>
      <xdr:rowOff>107820</xdr:rowOff>
    </xdr:to>
    <xdr:sp macro="" textlink="">
      <xdr:nvSpPr>
        <xdr:cNvPr id="139" name="楕円 138"/>
        <xdr:cNvSpPr/>
      </xdr:nvSpPr>
      <xdr:spPr>
        <a:xfrm>
          <a:off x="2857500" y="92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124347</xdr:rowOff>
    </xdr:from>
    <xdr:ext cx="599010" cy="259045"/>
    <xdr:sp macro="" textlink="">
      <xdr:nvSpPr>
        <xdr:cNvPr id="140" name="テキスト ボックス 139"/>
        <xdr:cNvSpPr txBox="1"/>
      </xdr:nvSpPr>
      <xdr:spPr>
        <a:xfrm>
          <a:off x="2608795" y="903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143641</xdr:rowOff>
    </xdr:from>
    <xdr:to>
      <xdr:col>10</xdr:col>
      <xdr:colOff>165100</xdr:colOff>
      <xdr:row>52</xdr:row>
      <xdr:rowOff>73791</xdr:rowOff>
    </xdr:to>
    <xdr:sp macro="" textlink="">
      <xdr:nvSpPr>
        <xdr:cNvPr id="141" name="楕円 140"/>
        <xdr:cNvSpPr/>
      </xdr:nvSpPr>
      <xdr:spPr>
        <a:xfrm>
          <a:off x="1968500" y="88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90318</xdr:rowOff>
    </xdr:from>
    <xdr:ext cx="599010" cy="259045"/>
    <xdr:sp macro="" textlink="">
      <xdr:nvSpPr>
        <xdr:cNvPr id="142" name="テキスト ボックス 141"/>
        <xdr:cNvSpPr txBox="1"/>
      </xdr:nvSpPr>
      <xdr:spPr>
        <a:xfrm>
          <a:off x="1719795" y="866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51007</xdr:rowOff>
    </xdr:from>
    <xdr:to>
      <xdr:col>6</xdr:col>
      <xdr:colOff>38100</xdr:colOff>
      <xdr:row>56</xdr:row>
      <xdr:rowOff>152607</xdr:rowOff>
    </xdr:to>
    <xdr:sp macro="" textlink="">
      <xdr:nvSpPr>
        <xdr:cNvPr id="143" name="楕円 142"/>
        <xdr:cNvSpPr/>
      </xdr:nvSpPr>
      <xdr:spPr>
        <a:xfrm>
          <a:off x="1079500" y="96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143734</xdr:rowOff>
    </xdr:from>
    <xdr:ext cx="534377" cy="259045"/>
    <xdr:sp macro="" textlink="">
      <xdr:nvSpPr>
        <xdr:cNvPr id="144" name="テキスト ボックス 143"/>
        <xdr:cNvSpPr txBox="1"/>
      </xdr:nvSpPr>
      <xdr:spPr>
        <a:xfrm>
          <a:off x="863111" y="974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107881</xdr:rowOff>
    </xdr:from>
    <xdr:to>
      <xdr:col>24</xdr:col>
      <xdr:colOff>63500</xdr:colOff>
      <xdr:row>75</xdr:row>
      <xdr:rowOff>119452</xdr:rowOff>
    </xdr:to>
    <xdr:cxnSp macro="">
      <xdr:nvCxnSpPr>
        <xdr:cNvPr id="176" name="直線コネクタ 175"/>
        <xdr:cNvCxnSpPr/>
      </xdr:nvCxnSpPr>
      <xdr:spPr>
        <a:xfrm>
          <a:off x="3797300" y="12966631"/>
          <a:ext cx="838200" cy="1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75484</xdr:rowOff>
    </xdr:from>
    <xdr:ext cx="599010" cy="259045"/>
    <xdr:sp macro="" textlink="">
      <xdr:nvSpPr>
        <xdr:cNvPr id="177" name="民生費平均値テキスト"/>
        <xdr:cNvSpPr txBox="1"/>
      </xdr:nvSpPr>
      <xdr:spPr>
        <a:xfrm>
          <a:off x="4686300" y="1259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38812</xdr:rowOff>
    </xdr:from>
    <xdr:to>
      <xdr:col>19</xdr:col>
      <xdr:colOff>177800</xdr:colOff>
      <xdr:row>75</xdr:row>
      <xdr:rowOff>107881</xdr:rowOff>
    </xdr:to>
    <xdr:cxnSp macro="">
      <xdr:nvCxnSpPr>
        <xdr:cNvPr id="179" name="直線コネクタ 178"/>
        <xdr:cNvCxnSpPr/>
      </xdr:nvCxnSpPr>
      <xdr:spPr>
        <a:xfrm>
          <a:off x="2908300" y="12897562"/>
          <a:ext cx="889000" cy="6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134637</xdr:rowOff>
    </xdr:from>
    <xdr:ext cx="599010" cy="259045"/>
    <xdr:sp macro="" textlink="">
      <xdr:nvSpPr>
        <xdr:cNvPr id="181" name="テキスト ボックス 180"/>
        <xdr:cNvSpPr txBox="1"/>
      </xdr:nvSpPr>
      <xdr:spPr>
        <a:xfrm>
          <a:off x="3497795" y="1265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38812</xdr:rowOff>
    </xdr:from>
    <xdr:to>
      <xdr:col>15</xdr:col>
      <xdr:colOff>50800</xdr:colOff>
      <xdr:row>76</xdr:row>
      <xdr:rowOff>76203</xdr:rowOff>
    </xdr:to>
    <xdr:cxnSp macro="">
      <xdr:nvCxnSpPr>
        <xdr:cNvPr id="182" name="直線コネクタ 181"/>
        <xdr:cNvCxnSpPr/>
      </xdr:nvCxnSpPr>
      <xdr:spPr>
        <a:xfrm flipV="1">
          <a:off x="2019300" y="12897562"/>
          <a:ext cx="889000" cy="20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23701</xdr:rowOff>
    </xdr:from>
    <xdr:ext cx="599010" cy="259045"/>
    <xdr:sp macro="" textlink="">
      <xdr:nvSpPr>
        <xdr:cNvPr id="184" name="テキスト ボックス 183"/>
        <xdr:cNvSpPr txBox="1"/>
      </xdr:nvSpPr>
      <xdr:spPr>
        <a:xfrm>
          <a:off x="2608795" y="125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76203</xdr:rowOff>
    </xdr:from>
    <xdr:to>
      <xdr:col>10</xdr:col>
      <xdr:colOff>114300</xdr:colOff>
      <xdr:row>76</xdr:row>
      <xdr:rowOff>170898</xdr:rowOff>
    </xdr:to>
    <xdr:cxnSp macro="">
      <xdr:nvCxnSpPr>
        <xdr:cNvPr id="185" name="直線コネクタ 184"/>
        <xdr:cNvCxnSpPr/>
      </xdr:nvCxnSpPr>
      <xdr:spPr>
        <a:xfrm flipV="1">
          <a:off x="1130300" y="13106403"/>
          <a:ext cx="889000" cy="9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24844</xdr:rowOff>
    </xdr:from>
    <xdr:ext cx="599010" cy="259045"/>
    <xdr:sp macro="" textlink="">
      <xdr:nvSpPr>
        <xdr:cNvPr id="187" name="テキスト ボックス 186"/>
        <xdr:cNvSpPr txBox="1"/>
      </xdr:nvSpPr>
      <xdr:spPr>
        <a:xfrm>
          <a:off x="1719795" y="1271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97147</xdr:rowOff>
    </xdr:from>
    <xdr:ext cx="599010" cy="259045"/>
    <xdr:sp macro="" textlink="">
      <xdr:nvSpPr>
        <xdr:cNvPr id="189" name="テキスト ボックス 188"/>
        <xdr:cNvSpPr txBox="1"/>
      </xdr:nvSpPr>
      <xdr:spPr>
        <a:xfrm>
          <a:off x="830795" y="1278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68652</xdr:rowOff>
    </xdr:from>
    <xdr:to>
      <xdr:col>24</xdr:col>
      <xdr:colOff>114300</xdr:colOff>
      <xdr:row>75</xdr:row>
      <xdr:rowOff>170253</xdr:rowOff>
    </xdr:to>
    <xdr:sp macro="" textlink="">
      <xdr:nvSpPr>
        <xdr:cNvPr id="195" name="楕円 194"/>
        <xdr:cNvSpPr/>
      </xdr:nvSpPr>
      <xdr:spPr>
        <a:xfrm>
          <a:off x="4584700" y="12927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47079</xdr:rowOff>
    </xdr:from>
    <xdr:ext cx="599010" cy="259045"/>
    <xdr:sp macro="" textlink="">
      <xdr:nvSpPr>
        <xdr:cNvPr id="196" name="民生費該当値テキスト"/>
        <xdr:cNvSpPr txBox="1"/>
      </xdr:nvSpPr>
      <xdr:spPr>
        <a:xfrm>
          <a:off x="4686300" y="1290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57081</xdr:rowOff>
    </xdr:from>
    <xdr:to>
      <xdr:col>20</xdr:col>
      <xdr:colOff>38100</xdr:colOff>
      <xdr:row>75</xdr:row>
      <xdr:rowOff>158682</xdr:rowOff>
    </xdr:to>
    <xdr:sp macro="" textlink="">
      <xdr:nvSpPr>
        <xdr:cNvPr id="197" name="楕円 196"/>
        <xdr:cNvSpPr/>
      </xdr:nvSpPr>
      <xdr:spPr>
        <a:xfrm>
          <a:off x="3746500" y="129158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149809</xdr:rowOff>
    </xdr:from>
    <xdr:ext cx="599010" cy="259045"/>
    <xdr:sp macro="" textlink="">
      <xdr:nvSpPr>
        <xdr:cNvPr id="198" name="テキスト ボックス 197"/>
        <xdr:cNvSpPr txBox="1"/>
      </xdr:nvSpPr>
      <xdr:spPr>
        <a:xfrm>
          <a:off x="3497795" y="1300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159462</xdr:rowOff>
    </xdr:from>
    <xdr:to>
      <xdr:col>15</xdr:col>
      <xdr:colOff>101600</xdr:colOff>
      <xdr:row>75</xdr:row>
      <xdr:rowOff>89612</xdr:rowOff>
    </xdr:to>
    <xdr:sp macro="" textlink="">
      <xdr:nvSpPr>
        <xdr:cNvPr id="199" name="楕円 198"/>
        <xdr:cNvSpPr/>
      </xdr:nvSpPr>
      <xdr:spPr>
        <a:xfrm>
          <a:off x="2857500" y="1284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80739</xdr:rowOff>
    </xdr:from>
    <xdr:ext cx="599010" cy="259045"/>
    <xdr:sp macro="" textlink="">
      <xdr:nvSpPr>
        <xdr:cNvPr id="200" name="テキスト ボックス 199"/>
        <xdr:cNvSpPr txBox="1"/>
      </xdr:nvSpPr>
      <xdr:spPr>
        <a:xfrm>
          <a:off x="2608795" y="1293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25403</xdr:rowOff>
    </xdr:from>
    <xdr:to>
      <xdr:col>10</xdr:col>
      <xdr:colOff>165100</xdr:colOff>
      <xdr:row>76</xdr:row>
      <xdr:rowOff>127003</xdr:rowOff>
    </xdr:to>
    <xdr:sp macro="" textlink="">
      <xdr:nvSpPr>
        <xdr:cNvPr id="201" name="楕円 200"/>
        <xdr:cNvSpPr/>
      </xdr:nvSpPr>
      <xdr:spPr>
        <a:xfrm>
          <a:off x="1968500" y="130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118130</xdr:rowOff>
    </xdr:from>
    <xdr:ext cx="599010" cy="259045"/>
    <xdr:sp macro="" textlink="">
      <xdr:nvSpPr>
        <xdr:cNvPr id="202" name="テキスト ボックス 201"/>
        <xdr:cNvSpPr txBox="1"/>
      </xdr:nvSpPr>
      <xdr:spPr>
        <a:xfrm>
          <a:off x="1719795" y="1314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120098</xdr:rowOff>
    </xdr:from>
    <xdr:to>
      <xdr:col>6</xdr:col>
      <xdr:colOff>38100</xdr:colOff>
      <xdr:row>77</xdr:row>
      <xdr:rowOff>50248</xdr:rowOff>
    </xdr:to>
    <xdr:sp macro="" textlink="">
      <xdr:nvSpPr>
        <xdr:cNvPr id="203" name="楕円 202"/>
        <xdr:cNvSpPr/>
      </xdr:nvSpPr>
      <xdr:spPr>
        <a:xfrm>
          <a:off x="1079500" y="131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41375</xdr:rowOff>
    </xdr:from>
    <xdr:ext cx="599010" cy="259045"/>
    <xdr:sp macro="" textlink="">
      <xdr:nvSpPr>
        <xdr:cNvPr id="204" name="テキスト ボックス 203"/>
        <xdr:cNvSpPr txBox="1"/>
      </xdr:nvSpPr>
      <xdr:spPr>
        <a:xfrm>
          <a:off x="830795" y="13243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132042</xdr:rowOff>
    </xdr:from>
    <xdr:to>
      <xdr:col>24</xdr:col>
      <xdr:colOff>62865</xdr:colOff>
      <xdr:row>98</xdr:row>
      <xdr:rowOff>12655</xdr:rowOff>
    </xdr:to>
    <xdr:cxnSp macro="">
      <xdr:nvCxnSpPr>
        <xdr:cNvPr id="229" name="直線コネクタ 228"/>
        <xdr:cNvCxnSpPr/>
      </xdr:nvCxnSpPr>
      <xdr:spPr>
        <a:xfrm flipV="1">
          <a:off x="4633595" y="15391092"/>
          <a:ext cx="1270" cy="1423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16482</xdr:rowOff>
    </xdr:from>
    <xdr:ext cx="534377" cy="259045"/>
    <xdr:sp macro="" textlink="">
      <xdr:nvSpPr>
        <xdr:cNvPr id="230" name="衛生費最小値テキスト"/>
        <xdr:cNvSpPr txBox="1"/>
      </xdr:nvSpPr>
      <xdr:spPr>
        <a:xfrm>
          <a:off x="4686300" y="168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12655</xdr:rowOff>
    </xdr:from>
    <xdr:to>
      <xdr:col>24</xdr:col>
      <xdr:colOff>152400</xdr:colOff>
      <xdr:row>98</xdr:row>
      <xdr:rowOff>12655</xdr:rowOff>
    </xdr:to>
    <xdr:cxnSp macro="">
      <xdr:nvCxnSpPr>
        <xdr:cNvPr id="231" name="直線コネクタ 230"/>
        <xdr:cNvCxnSpPr/>
      </xdr:nvCxnSpPr>
      <xdr:spPr>
        <a:xfrm>
          <a:off x="4546600" y="1681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78719</xdr:rowOff>
    </xdr:from>
    <xdr:ext cx="599010" cy="259045"/>
    <xdr:sp macro="" textlink="">
      <xdr:nvSpPr>
        <xdr:cNvPr id="232" name="衛生費最大値テキスト"/>
        <xdr:cNvSpPr txBox="1"/>
      </xdr:nvSpPr>
      <xdr:spPr>
        <a:xfrm>
          <a:off x="4686300" y="15166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132042</xdr:rowOff>
    </xdr:from>
    <xdr:to>
      <xdr:col>24</xdr:col>
      <xdr:colOff>152400</xdr:colOff>
      <xdr:row>89</xdr:row>
      <xdr:rowOff>132042</xdr:rowOff>
    </xdr:to>
    <xdr:cxnSp macro="">
      <xdr:nvCxnSpPr>
        <xdr:cNvPr id="233" name="直線コネクタ 232"/>
        <xdr:cNvCxnSpPr/>
      </xdr:nvCxnSpPr>
      <xdr:spPr>
        <a:xfrm>
          <a:off x="4546600" y="153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100381</xdr:rowOff>
    </xdr:from>
    <xdr:to>
      <xdr:col>24</xdr:col>
      <xdr:colOff>63500</xdr:colOff>
      <xdr:row>95</xdr:row>
      <xdr:rowOff>119507</xdr:rowOff>
    </xdr:to>
    <xdr:cxnSp macro="">
      <xdr:nvCxnSpPr>
        <xdr:cNvPr id="234" name="直線コネクタ 233"/>
        <xdr:cNvCxnSpPr/>
      </xdr:nvCxnSpPr>
      <xdr:spPr>
        <a:xfrm flipV="1">
          <a:off x="3797300" y="16388131"/>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152582</xdr:rowOff>
    </xdr:from>
    <xdr:ext cx="534377" cy="259045"/>
    <xdr:sp macro="" textlink="">
      <xdr:nvSpPr>
        <xdr:cNvPr id="235" name="衛生費平均値テキスト"/>
        <xdr:cNvSpPr txBox="1"/>
      </xdr:nvSpPr>
      <xdr:spPr>
        <a:xfrm>
          <a:off x="4686300" y="1609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129705</xdr:rowOff>
    </xdr:from>
    <xdr:to>
      <xdr:col>24</xdr:col>
      <xdr:colOff>114300</xdr:colOff>
      <xdr:row>95</xdr:row>
      <xdr:rowOff>59855</xdr:rowOff>
    </xdr:to>
    <xdr:sp macro="" textlink="">
      <xdr:nvSpPr>
        <xdr:cNvPr id="236" name="フローチャート: 判断 235"/>
        <xdr:cNvSpPr/>
      </xdr:nvSpPr>
      <xdr:spPr>
        <a:xfrm>
          <a:off x="4584700" y="162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119507</xdr:rowOff>
    </xdr:from>
    <xdr:to>
      <xdr:col>19</xdr:col>
      <xdr:colOff>177800</xdr:colOff>
      <xdr:row>96</xdr:row>
      <xdr:rowOff>57899</xdr:rowOff>
    </xdr:to>
    <xdr:cxnSp macro="">
      <xdr:nvCxnSpPr>
        <xdr:cNvPr id="237" name="直線コネクタ 236"/>
        <xdr:cNvCxnSpPr/>
      </xdr:nvCxnSpPr>
      <xdr:spPr>
        <a:xfrm flipV="1">
          <a:off x="2908300" y="16407257"/>
          <a:ext cx="889000" cy="10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81871</xdr:rowOff>
    </xdr:from>
    <xdr:to>
      <xdr:col>20</xdr:col>
      <xdr:colOff>38100</xdr:colOff>
      <xdr:row>95</xdr:row>
      <xdr:rowOff>12021</xdr:rowOff>
    </xdr:to>
    <xdr:sp macro="" textlink="">
      <xdr:nvSpPr>
        <xdr:cNvPr id="238" name="フローチャート: 判断 237"/>
        <xdr:cNvSpPr/>
      </xdr:nvSpPr>
      <xdr:spPr>
        <a:xfrm>
          <a:off x="3746500" y="1619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28548</xdr:rowOff>
    </xdr:from>
    <xdr:ext cx="534377" cy="259045"/>
    <xdr:sp macro="" textlink="">
      <xdr:nvSpPr>
        <xdr:cNvPr id="239" name="テキスト ボックス 238"/>
        <xdr:cNvSpPr txBox="1"/>
      </xdr:nvSpPr>
      <xdr:spPr>
        <a:xfrm>
          <a:off x="3530111" y="1597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57899</xdr:rowOff>
    </xdr:from>
    <xdr:to>
      <xdr:col>15</xdr:col>
      <xdr:colOff>50800</xdr:colOff>
      <xdr:row>96</xdr:row>
      <xdr:rowOff>112534</xdr:rowOff>
    </xdr:to>
    <xdr:cxnSp macro="">
      <xdr:nvCxnSpPr>
        <xdr:cNvPr id="240" name="直線コネクタ 239"/>
        <xdr:cNvCxnSpPr/>
      </xdr:nvCxnSpPr>
      <xdr:spPr>
        <a:xfrm flipV="1">
          <a:off x="2019300" y="16517099"/>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65373</xdr:rowOff>
    </xdr:from>
    <xdr:to>
      <xdr:col>15</xdr:col>
      <xdr:colOff>101600</xdr:colOff>
      <xdr:row>94</xdr:row>
      <xdr:rowOff>166973</xdr:rowOff>
    </xdr:to>
    <xdr:sp macro="" textlink="">
      <xdr:nvSpPr>
        <xdr:cNvPr id="241" name="フローチャート: 判断 240"/>
        <xdr:cNvSpPr/>
      </xdr:nvSpPr>
      <xdr:spPr>
        <a:xfrm>
          <a:off x="2857500" y="16181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12050</xdr:rowOff>
    </xdr:from>
    <xdr:ext cx="534377" cy="259045"/>
    <xdr:sp macro="" textlink="">
      <xdr:nvSpPr>
        <xdr:cNvPr id="242" name="テキスト ボックス 241"/>
        <xdr:cNvSpPr txBox="1"/>
      </xdr:nvSpPr>
      <xdr:spPr>
        <a:xfrm>
          <a:off x="2641111" y="159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112534</xdr:rowOff>
    </xdr:from>
    <xdr:to>
      <xdr:col>10</xdr:col>
      <xdr:colOff>114300</xdr:colOff>
      <xdr:row>97</xdr:row>
      <xdr:rowOff>95847</xdr:rowOff>
    </xdr:to>
    <xdr:cxnSp macro="">
      <xdr:nvCxnSpPr>
        <xdr:cNvPr id="243" name="直線コネクタ 242"/>
        <xdr:cNvCxnSpPr/>
      </xdr:nvCxnSpPr>
      <xdr:spPr>
        <a:xfrm flipV="1">
          <a:off x="1130300" y="16571734"/>
          <a:ext cx="889000" cy="1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23710</xdr:rowOff>
    </xdr:from>
    <xdr:to>
      <xdr:col>10</xdr:col>
      <xdr:colOff>165100</xdr:colOff>
      <xdr:row>95</xdr:row>
      <xdr:rowOff>125310</xdr:rowOff>
    </xdr:to>
    <xdr:sp macro="" textlink="">
      <xdr:nvSpPr>
        <xdr:cNvPr id="244" name="フローチャート: 判断 243"/>
        <xdr:cNvSpPr/>
      </xdr:nvSpPr>
      <xdr:spPr>
        <a:xfrm>
          <a:off x="1968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141837</xdr:rowOff>
    </xdr:from>
    <xdr:ext cx="534377" cy="259045"/>
    <xdr:sp macro="" textlink="">
      <xdr:nvSpPr>
        <xdr:cNvPr id="245" name="テキスト ボックス 244"/>
        <xdr:cNvSpPr txBox="1"/>
      </xdr:nvSpPr>
      <xdr:spPr>
        <a:xfrm>
          <a:off x="1752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101416</xdr:rowOff>
    </xdr:from>
    <xdr:to>
      <xdr:col>6</xdr:col>
      <xdr:colOff>38100</xdr:colOff>
      <xdr:row>96</xdr:row>
      <xdr:rowOff>31566</xdr:rowOff>
    </xdr:to>
    <xdr:sp macro="" textlink="">
      <xdr:nvSpPr>
        <xdr:cNvPr id="246" name="フローチャート: 判断 245"/>
        <xdr:cNvSpPr/>
      </xdr:nvSpPr>
      <xdr:spPr>
        <a:xfrm>
          <a:off x="10795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48093</xdr:rowOff>
    </xdr:from>
    <xdr:ext cx="534377" cy="259045"/>
    <xdr:sp macro="" textlink="">
      <xdr:nvSpPr>
        <xdr:cNvPr id="247" name="テキスト ボックス 246"/>
        <xdr:cNvSpPr txBox="1"/>
      </xdr:nvSpPr>
      <xdr:spPr>
        <a:xfrm>
          <a:off x="863111" y="1616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53" name="楕円 252"/>
        <xdr:cNvSpPr/>
      </xdr:nvSpPr>
      <xdr:spPr>
        <a:xfrm>
          <a:off x="45847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28008</xdr:rowOff>
    </xdr:from>
    <xdr:ext cx="534377" cy="259045"/>
    <xdr:sp macro="" textlink="">
      <xdr:nvSpPr>
        <xdr:cNvPr id="254" name="衛生費該当値テキスト"/>
        <xdr:cNvSpPr txBox="1"/>
      </xdr:nvSpPr>
      <xdr:spPr>
        <a:xfrm>
          <a:off x="4686300" y="1631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68707</xdr:rowOff>
    </xdr:from>
    <xdr:to>
      <xdr:col>20</xdr:col>
      <xdr:colOff>38100</xdr:colOff>
      <xdr:row>95</xdr:row>
      <xdr:rowOff>170307</xdr:rowOff>
    </xdr:to>
    <xdr:sp macro="" textlink="">
      <xdr:nvSpPr>
        <xdr:cNvPr id="255" name="楕円 254"/>
        <xdr:cNvSpPr/>
      </xdr:nvSpPr>
      <xdr:spPr>
        <a:xfrm>
          <a:off x="3746500" y="163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161434</xdr:rowOff>
    </xdr:from>
    <xdr:ext cx="534377" cy="259045"/>
    <xdr:sp macro="" textlink="">
      <xdr:nvSpPr>
        <xdr:cNvPr id="256" name="テキスト ボックス 255"/>
        <xdr:cNvSpPr txBox="1"/>
      </xdr:nvSpPr>
      <xdr:spPr>
        <a:xfrm>
          <a:off x="3530111" y="1644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7099</xdr:rowOff>
    </xdr:from>
    <xdr:to>
      <xdr:col>15</xdr:col>
      <xdr:colOff>101600</xdr:colOff>
      <xdr:row>96</xdr:row>
      <xdr:rowOff>108699</xdr:rowOff>
    </xdr:to>
    <xdr:sp macro="" textlink="">
      <xdr:nvSpPr>
        <xdr:cNvPr id="257" name="楕円 256"/>
        <xdr:cNvSpPr/>
      </xdr:nvSpPr>
      <xdr:spPr>
        <a:xfrm>
          <a:off x="2857500" y="1646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99826</xdr:rowOff>
    </xdr:from>
    <xdr:ext cx="534377" cy="259045"/>
    <xdr:sp macro="" textlink="">
      <xdr:nvSpPr>
        <xdr:cNvPr id="258" name="テキスト ボックス 257"/>
        <xdr:cNvSpPr txBox="1"/>
      </xdr:nvSpPr>
      <xdr:spPr>
        <a:xfrm>
          <a:off x="2641111" y="1655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61734</xdr:rowOff>
    </xdr:from>
    <xdr:to>
      <xdr:col>10</xdr:col>
      <xdr:colOff>165100</xdr:colOff>
      <xdr:row>96</xdr:row>
      <xdr:rowOff>163334</xdr:rowOff>
    </xdr:to>
    <xdr:sp macro="" textlink="">
      <xdr:nvSpPr>
        <xdr:cNvPr id="259" name="楕円 258"/>
        <xdr:cNvSpPr/>
      </xdr:nvSpPr>
      <xdr:spPr>
        <a:xfrm>
          <a:off x="1968500" y="1652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154461</xdr:rowOff>
    </xdr:from>
    <xdr:ext cx="534377" cy="259045"/>
    <xdr:sp macro="" textlink="">
      <xdr:nvSpPr>
        <xdr:cNvPr id="260" name="テキスト ボックス 259"/>
        <xdr:cNvSpPr txBox="1"/>
      </xdr:nvSpPr>
      <xdr:spPr>
        <a:xfrm>
          <a:off x="1752111" y="1661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45047</xdr:rowOff>
    </xdr:from>
    <xdr:to>
      <xdr:col>6</xdr:col>
      <xdr:colOff>38100</xdr:colOff>
      <xdr:row>97</xdr:row>
      <xdr:rowOff>146647</xdr:rowOff>
    </xdr:to>
    <xdr:sp macro="" textlink="">
      <xdr:nvSpPr>
        <xdr:cNvPr id="261" name="楕円 260"/>
        <xdr:cNvSpPr/>
      </xdr:nvSpPr>
      <xdr:spPr>
        <a:xfrm>
          <a:off x="1079500" y="166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137774</xdr:rowOff>
    </xdr:from>
    <xdr:ext cx="534377" cy="259045"/>
    <xdr:sp macro="" textlink="">
      <xdr:nvSpPr>
        <xdr:cNvPr id="262" name="テキスト ボックス 261"/>
        <xdr:cNvSpPr txBox="1"/>
      </xdr:nvSpPr>
      <xdr:spPr>
        <a:xfrm>
          <a:off x="863111" y="167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88" name="直線コネクタ 287"/>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1"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2" name="直線コネクタ 291"/>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75039</xdr:rowOff>
    </xdr:from>
    <xdr:to>
      <xdr:col>55</xdr:col>
      <xdr:colOff>0</xdr:colOff>
      <xdr:row>39</xdr:row>
      <xdr:rowOff>6622</xdr:rowOff>
    </xdr:to>
    <xdr:cxnSp macro="">
      <xdr:nvCxnSpPr>
        <xdr:cNvPr id="293" name="直線コネクタ 292"/>
        <xdr:cNvCxnSpPr/>
      </xdr:nvCxnSpPr>
      <xdr:spPr>
        <a:xfrm>
          <a:off x="9639300" y="6590139"/>
          <a:ext cx="838200" cy="10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4" name="労働費平均値テキスト"/>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5" name="フローチャート: 判断 294"/>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55445</xdr:rowOff>
    </xdr:from>
    <xdr:to>
      <xdr:col>50</xdr:col>
      <xdr:colOff>114300</xdr:colOff>
      <xdr:row>38</xdr:row>
      <xdr:rowOff>75039</xdr:rowOff>
    </xdr:to>
    <xdr:cxnSp macro="">
      <xdr:nvCxnSpPr>
        <xdr:cNvPr id="296" name="直線コネクタ 295"/>
        <xdr:cNvCxnSpPr/>
      </xdr:nvCxnSpPr>
      <xdr:spPr>
        <a:xfrm>
          <a:off x="8750300" y="65705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7" name="フローチャート: 判断 296"/>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124151</xdr:rowOff>
    </xdr:from>
    <xdr:ext cx="469744" cy="259045"/>
    <xdr:sp macro="" textlink="">
      <xdr:nvSpPr>
        <xdr:cNvPr id="298" name="テキスト ボックス 297"/>
        <xdr:cNvSpPr txBox="1"/>
      </xdr:nvSpPr>
      <xdr:spPr>
        <a:xfrm>
          <a:off x="9404428" y="663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55445</xdr:rowOff>
    </xdr:from>
    <xdr:to>
      <xdr:col>45</xdr:col>
      <xdr:colOff>177800</xdr:colOff>
      <xdr:row>38</xdr:row>
      <xdr:rowOff>97899</xdr:rowOff>
    </xdr:to>
    <xdr:cxnSp macro="">
      <xdr:nvCxnSpPr>
        <xdr:cNvPr id="299" name="直線コネクタ 298"/>
        <xdr:cNvCxnSpPr/>
      </xdr:nvCxnSpPr>
      <xdr:spPr>
        <a:xfrm flipV="1">
          <a:off x="7861300" y="657054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0" name="フローチャート: 判断 299"/>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110108</xdr:rowOff>
    </xdr:from>
    <xdr:ext cx="469744" cy="259045"/>
    <xdr:sp macro="" textlink="">
      <xdr:nvSpPr>
        <xdr:cNvPr id="301" name="テキスト ボックス 300"/>
        <xdr:cNvSpPr txBox="1"/>
      </xdr:nvSpPr>
      <xdr:spPr>
        <a:xfrm>
          <a:off x="8515428" y="662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97899</xdr:rowOff>
    </xdr:from>
    <xdr:to>
      <xdr:col>41</xdr:col>
      <xdr:colOff>50800</xdr:colOff>
      <xdr:row>38</xdr:row>
      <xdr:rowOff>143782</xdr:rowOff>
    </xdr:to>
    <xdr:cxnSp macro="">
      <xdr:nvCxnSpPr>
        <xdr:cNvPr id="302" name="直線コネクタ 301"/>
        <xdr:cNvCxnSpPr/>
      </xdr:nvCxnSpPr>
      <xdr:spPr>
        <a:xfrm flipV="1">
          <a:off x="6972300" y="6612999"/>
          <a:ext cx="889000" cy="4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3" name="フローチャート: 判断 302"/>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143745</xdr:rowOff>
    </xdr:from>
    <xdr:ext cx="469744" cy="259045"/>
    <xdr:sp macro="" textlink="">
      <xdr:nvSpPr>
        <xdr:cNvPr id="304" name="テキスト ボックス 303"/>
        <xdr:cNvSpPr txBox="1"/>
      </xdr:nvSpPr>
      <xdr:spPr>
        <a:xfrm>
          <a:off x="7626428" y="6658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5" name="フローチャート: 判断 304"/>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6" name="テキスト ボックス 305"/>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127272</xdr:rowOff>
    </xdr:from>
    <xdr:to>
      <xdr:col>55</xdr:col>
      <xdr:colOff>50800</xdr:colOff>
      <xdr:row>39</xdr:row>
      <xdr:rowOff>57422</xdr:rowOff>
    </xdr:to>
    <xdr:sp macro="" textlink="">
      <xdr:nvSpPr>
        <xdr:cNvPr id="312" name="楕円 311"/>
        <xdr:cNvSpPr/>
      </xdr:nvSpPr>
      <xdr:spPr>
        <a:xfrm>
          <a:off x="10426700" y="664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42199</xdr:rowOff>
    </xdr:from>
    <xdr:ext cx="378565" cy="259045"/>
    <xdr:sp macro="" textlink="">
      <xdr:nvSpPr>
        <xdr:cNvPr id="313" name="労働費該当値テキスト"/>
        <xdr:cNvSpPr txBox="1"/>
      </xdr:nvSpPr>
      <xdr:spPr>
        <a:xfrm>
          <a:off x="10528300" y="6557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24239</xdr:rowOff>
    </xdr:from>
    <xdr:to>
      <xdr:col>50</xdr:col>
      <xdr:colOff>165100</xdr:colOff>
      <xdr:row>38</xdr:row>
      <xdr:rowOff>125839</xdr:rowOff>
    </xdr:to>
    <xdr:sp macro="" textlink="">
      <xdr:nvSpPr>
        <xdr:cNvPr id="314" name="楕円 313"/>
        <xdr:cNvSpPr/>
      </xdr:nvSpPr>
      <xdr:spPr>
        <a:xfrm>
          <a:off x="9588500" y="65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142366</xdr:rowOff>
    </xdr:from>
    <xdr:ext cx="469744" cy="259045"/>
    <xdr:sp macro="" textlink="">
      <xdr:nvSpPr>
        <xdr:cNvPr id="315" name="テキスト ボックス 314"/>
        <xdr:cNvSpPr txBox="1"/>
      </xdr:nvSpPr>
      <xdr:spPr>
        <a:xfrm>
          <a:off x="9404428" y="63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4645</xdr:rowOff>
    </xdr:from>
    <xdr:to>
      <xdr:col>46</xdr:col>
      <xdr:colOff>38100</xdr:colOff>
      <xdr:row>38</xdr:row>
      <xdr:rowOff>106245</xdr:rowOff>
    </xdr:to>
    <xdr:sp macro="" textlink="">
      <xdr:nvSpPr>
        <xdr:cNvPr id="316" name="楕円 315"/>
        <xdr:cNvSpPr/>
      </xdr:nvSpPr>
      <xdr:spPr>
        <a:xfrm>
          <a:off x="8699500" y="651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122772</xdr:rowOff>
    </xdr:from>
    <xdr:ext cx="469744" cy="259045"/>
    <xdr:sp macro="" textlink="">
      <xdr:nvSpPr>
        <xdr:cNvPr id="317" name="テキスト ボックス 316"/>
        <xdr:cNvSpPr txBox="1"/>
      </xdr:nvSpPr>
      <xdr:spPr>
        <a:xfrm>
          <a:off x="8515428" y="6294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47099</xdr:rowOff>
    </xdr:from>
    <xdr:to>
      <xdr:col>41</xdr:col>
      <xdr:colOff>101600</xdr:colOff>
      <xdr:row>38</xdr:row>
      <xdr:rowOff>148699</xdr:rowOff>
    </xdr:to>
    <xdr:sp macro="" textlink="">
      <xdr:nvSpPr>
        <xdr:cNvPr id="318" name="楕円 317"/>
        <xdr:cNvSpPr/>
      </xdr:nvSpPr>
      <xdr:spPr>
        <a:xfrm>
          <a:off x="7810500" y="656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165226</xdr:rowOff>
    </xdr:from>
    <xdr:ext cx="469744" cy="259045"/>
    <xdr:sp macro="" textlink="">
      <xdr:nvSpPr>
        <xdr:cNvPr id="319" name="テキスト ボックス 318"/>
        <xdr:cNvSpPr txBox="1"/>
      </xdr:nvSpPr>
      <xdr:spPr>
        <a:xfrm>
          <a:off x="7626428" y="633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92982</xdr:rowOff>
    </xdr:from>
    <xdr:to>
      <xdr:col>36</xdr:col>
      <xdr:colOff>165100</xdr:colOff>
      <xdr:row>39</xdr:row>
      <xdr:rowOff>23132</xdr:rowOff>
    </xdr:to>
    <xdr:sp macro="" textlink="">
      <xdr:nvSpPr>
        <xdr:cNvPr id="320" name="楕円 319"/>
        <xdr:cNvSpPr/>
      </xdr:nvSpPr>
      <xdr:spPr>
        <a:xfrm>
          <a:off x="6921500" y="66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14259</xdr:rowOff>
    </xdr:from>
    <xdr:ext cx="378565" cy="259045"/>
    <xdr:sp macro="" textlink="">
      <xdr:nvSpPr>
        <xdr:cNvPr id="321" name="テキスト ボックス 320"/>
        <xdr:cNvSpPr txBox="1"/>
      </xdr:nvSpPr>
      <xdr:spPr>
        <a:xfrm>
          <a:off x="6783017" y="6700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5" name="直線コネクタ 344"/>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6"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7" name="直線コネクタ 346"/>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48"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49" name="直線コネクタ 348"/>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51365</xdr:rowOff>
    </xdr:from>
    <xdr:to>
      <xdr:col>55</xdr:col>
      <xdr:colOff>0</xdr:colOff>
      <xdr:row>53</xdr:row>
      <xdr:rowOff>88055</xdr:rowOff>
    </xdr:to>
    <xdr:cxnSp macro="">
      <xdr:nvCxnSpPr>
        <xdr:cNvPr id="350" name="直線コネクタ 349"/>
        <xdr:cNvCxnSpPr/>
      </xdr:nvCxnSpPr>
      <xdr:spPr>
        <a:xfrm flipV="1">
          <a:off x="9639300" y="9138215"/>
          <a:ext cx="8382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1" name="農林水産業費平均値テキスト"/>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2" name="フローチャート: 判断 351"/>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88055</xdr:rowOff>
    </xdr:from>
    <xdr:to>
      <xdr:col>50</xdr:col>
      <xdr:colOff>114300</xdr:colOff>
      <xdr:row>54</xdr:row>
      <xdr:rowOff>75464</xdr:rowOff>
    </xdr:to>
    <xdr:cxnSp macro="">
      <xdr:nvCxnSpPr>
        <xdr:cNvPr id="353" name="直線コネクタ 352"/>
        <xdr:cNvCxnSpPr/>
      </xdr:nvCxnSpPr>
      <xdr:spPr>
        <a:xfrm flipV="1">
          <a:off x="8750300" y="9174905"/>
          <a:ext cx="889000" cy="15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4" name="フローチャート: 判断 353"/>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5" name="テキスト ボックス 354"/>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21171</xdr:rowOff>
    </xdr:from>
    <xdr:to>
      <xdr:col>45</xdr:col>
      <xdr:colOff>177800</xdr:colOff>
      <xdr:row>54</xdr:row>
      <xdr:rowOff>75464</xdr:rowOff>
    </xdr:to>
    <xdr:cxnSp macro="">
      <xdr:nvCxnSpPr>
        <xdr:cNvPr id="356" name="直線コネクタ 355"/>
        <xdr:cNvCxnSpPr/>
      </xdr:nvCxnSpPr>
      <xdr:spPr>
        <a:xfrm>
          <a:off x="7861300" y="927947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7" name="フローチャート: 判断 356"/>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58" name="テキスト ボックス 357"/>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21171</xdr:rowOff>
    </xdr:from>
    <xdr:to>
      <xdr:col>41</xdr:col>
      <xdr:colOff>50800</xdr:colOff>
      <xdr:row>54</xdr:row>
      <xdr:rowOff>64967</xdr:rowOff>
    </xdr:to>
    <xdr:cxnSp macro="">
      <xdr:nvCxnSpPr>
        <xdr:cNvPr id="359" name="直線コネクタ 358"/>
        <xdr:cNvCxnSpPr/>
      </xdr:nvCxnSpPr>
      <xdr:spPr>
        <a:xfrm flipV="1">
          <a:off x="6972300" y="9279471"/>
          <a:ext cx="8890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0" name="フローチャート: 判断 359"/>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1" name="テキスト ボックス 360"/>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2" name="フローチャート: 判断 361"/>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3" name="テキスト ボックス 362"/>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565</xdr:rowOff>
    </xdr:from>
    <xdr:to>
      <xdr:col>55</xdr:col>
      <xdr:colOff>50800</xdr:colOff>
      <xdr:row>53</xdr:row>
      <xdr:rowOff>102165</xdr:rowOff>
    </xdr:to>
    <xdr:sp macro="" textlink="">
      <xdr:nvSpPr>
        <xdr:cNvPr id="369" name="楕円 368"/>
        <xdr:cNvSpPr/>
      </xdr:nvSpPr>
      <xdr:spPr>
        <a:xfrm>
          <a:off x="10426700" y="90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23442</xdr:rowOff>
    </xdr:from>
    <xdr:ext cx="534377" cy="259045"/>
    <xdr:sp macro="" textlink="">
      <xdr:nvSpPr>
        <xdr:cNvPr id="370" name="農林水産業費該当値テキスト"/>
        <xdr:cNvSpPr txBox="1"/>
      </xdr:nvSpPr>
      <xdr:spPr>
        <a:xfrm>
          <a:off x="10528300" y="893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37255</xdr:rowOff>
    </xdr:from>
    <xdr:to>
      <xdr:col>50</xdr:col>
      <xdr:colOff>165100</xdr:colOff>
      <xdr:row>53</xdr:row>
      <xdr:rowOff>138855</xdr:rowOff>
    </xdr:to>
    <xdr:sp macro="" textlink="">
      <xdr:nvSpPr>
        <xdr:cNvPr id="371" name="楕円 370"/>
        <xdr:cNvSpPr/>
      </xdr:nvSpPr>
      <xdr:spPr>
        <a:xfrm>
          <a:off x="9588500" y="91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155382</xdr:rowOff>
    </xdr:from>
    <xdr:ext cx="534377" cy="259045"/>
    <xdr:sp macro="" textlink="">
      <xdr:nvSpPr>
        <xdr:cNvPr id="372" name="テキスト ボックス 371"/>
        <xdr:cNvSpPr txBox="1"/>
      </xdr:nvSpPr>
      <xdr:spPr>
        <a:xfrm>
          <a:off x="9372111" y="889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24664</xdr:rowOff>
    </xdr:from>
    <xdr:to>
      <xdr:col>46</xdr:col>
      <xdr:colOff>38100</xdr:colOff>
      <xdr:row>54</xdr:row>
      <xdr:rowOff>126264</xdr:rowOff>
    </xdr:to>
    <xdr:sp macro="" textlink="">
      <xdr:nvSpPr>
        <xdr:cNvPr id="373" name="楕円 372"/>
        <xdr:cNvSpPr/>
      </xdr:nvSpPr>
      <xdr:spPr>
        <a:xfrm>
          <a:off x="8699500" y="9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142791</xdr:rowOff>
    </xdr:from>
    <xdr:ext cx="534377" cy="259045"/>
    <xdr:sp macro="" textlink="">
      <xdr:nvSpPr>
        <xdr:cNvPr id="374" name="テキスト ボックス 373"/>
        <xdr:cNvSpPr txBox="1"/>
      </xdr:nvSpPr>
      <xdr:spPr>
        <a:xfrm>
          <a:off x="8483111" y="905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141821</xdr:rowOff>
    </xdr:from>
    <xdr:to>
      <xdr:col>41</xdr:col>
      <xdr:colOff>101600</xdr:colOff>
      <xdr:row>54</xdr:row>
      <xdr:rowOff>71971</xdr:rowOff>
    </xdr:to>
    <xdr:sp macro="" textlink="">
      <xdr:nvSpPr>
        <xdr:cNvPr id="375" name="楕円 374"/>
        <xdr:cNvSpPr/>
      </xdr:nvSpPr>
      <xdr:spPr>
        <a:xfrm>
          <a:off x="7810500" y="922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88498</xdr:rowOff>
    </xdr:from>
    <xdr:ext cx="534377" cy="259045"/>
    <xdr:sp macro="" textlink="">
      <xdr:nvSpPr>
        <xdr:cNvPr id="376" name="テキスト ボックス 375"/>
        <xdr:cNvSpPr txBox="1"/>
      </xdr:nvSpPr>
      <xdr:spPr>
        <a:xfrm>
          <a:off x="7594111" y="900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14167</xdr:rowOff>
    </xdr:from>
    <xdr:to>
      <xdr:col>36</xdr:col>
      <xdr:colOff>165100</xdr:colOff>
      <xdr:row>54</xdr:row>
      <xdr:rowOff>115767</xdr:rowOff>
    </xdr:to>
    <xdr:sp macro="" textlink="">
      <xdr:nvSpPr>
        <xdr:cNvPr id="377" name="楕円 376"/>
        <xdr:cNvSpPr/>
      </xdr:nvSpPr>
      <xdr:spPr>
        <a:xfrm>
          <a:off x="6921500" y="927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132294</xdr:rowOff>
    </xdr:from>
    <xdr:ext cx="534377" cy="259045"/>
    <xdr:sp macro="" textlink="">
      <xdr:nvSpPr>
        <xdr:cNvPr id="378" name="テキスト ボックス 377"/>
        <xdr:cNvSpPr txBox="1"/>
      </xdr:nvSpPr>
      <xdr:spPr>
        <a:xfrm>
          <a:off x="6705111" y="904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2" name="直線コネクタ 401"/>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3"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4" name="直線コネクタ 403"/>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5"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6" name="直線コネクタ 405"/>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58844</xdr:rowOff>
    </xdr:from>
    <xdr:to>
      <xdr:col>55</xdr:col>
      <xdr:colOff>0</xdr:colOff>
      <xdr:row>77</xdr:row>
      <xdr:rowOff>129443</xdr:rowOff>
    </xdr:to>
    <xdr:cxnSp macro="">
      <xdr:nvCxnSpPr>
        <xdr:cNvPr id="407" name="直線コネクタ 406"/>
        <xdr:cNvCxnSpPr/>
      </xdr:nvCxnSpPr>
      <xdr:spPr>
        <a:xfrm>
          <a:off x="9639300" y="13260494"/>
          <a:ext cx="838200" cy="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86521</xdr:rowOff>
    </xdr:from>
    <xdr:ext cx="534377" cy="259045"/>
    <xdr:sp macro="" textlink="">
      <xdr:nvSpPr>
        <xdr:cNvPr id="408" name="商工費平均値テキスト"/>
        <xdr:cNvSpPr txBox="1"/>
      </xdr:nvSpPr>
      <xdr:spPr>
        <a:xfrm>
          <a:off x="10528300" y="13288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09" name="フローチャート: 判断 408"/>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58844</xdr:rowOff>
    </xdr:from>
    <xdr:to>
      <xdr:col>50</xdr:col>
      <xdr:colOff>114300</xdr:colOff>
      <xdr:row>78</xdr:row>
      <xdr:rowOff>29294</xdr:rowOff>
    </xdr:to>
    <xdr:cxnSp macro="">
      <xdr:nvCxnSpPr>
        <xdr:cNvPr id="410" name="直線コネクタ 409"/>
        <xdr:cNvCxnSpPr/>
      </xdr:nvCxnSpPr>
      <xdr:spPr>
        <a:xfrm flipV="1">
          <a:off x="8750300" y="13260494"/>
          <a:ext cx="889000" cy="1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1" name="フローチャート: 判断 410"/>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160718</xdr:rowOff>
    </xdr:from>
    <xdr:ext cx="534377" cy="259045"/>
    <xdr:sp macro="" textlink="">
      <xdr:nvSpPr>
        <xdr:cNvPr id="412" name="テキスト ボックス 411"/>
        <xdr:cNvSpPr txBox="1"/>
      </xdr:nvSpPr>
      <xdr:spPr>
        <a:xfrm>
          <a:off x="9372111" y="1336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125253</xdr:rowOff>
    </xdr:from>
    <xdr:to>
      <xdr:col>45</xdr:col>
      <xdr:colOff>177800</xdr:colOff>
      <xdr:row>78</xdr:row>
      <xdr:rowOff>29294</xdr:rowOff>
    </xdr:to>
    <xdr:cxnSp macro="">
      <xdr:nvCxnSpPr>
        <xdr:cNvPr id="413" name="直線コネクタ 412"/>
        <xdr:cNvCxnSpPr/>
      </xdr:nvCxnSpPr>
      <xdr:spPr>
        <a:xfrm>
          <a:off x="7861300" y="13326903"/>
          <a:ext cx="889000" cy="7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4" name="フローチャート: 判断 413"/>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76768</xdr:rowOff>
    </xdr:from>
    <xdr:ext cx="534377" cy="259045"/>
    <xdr:sp macro="" textlink="">
      <xdr:nvSpPr>
        <xdr:cNvPr id="415" name="テキスト ボックス 414"/>
        <xdr:cNvSpPr txBox="1"/>
      </xdr:nvSpPr>
      <xdr:spPr>
        <a:xfrm>
          <a:off x="8483111" y="1344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125253</xdr:rowOff>
    </xdr:from>
    <xdr:to>
      <xdr:col>41</xdr:col>
      <xdr:colOff>50800</xdr:colOff>
      <xdr:row>77</xdr:row>
      <xdr:rowOff>146726</xdr:rowOff>
    </xdr:to>
    <xdr:cxnSp macro="">
      <xdr:nvCxnSpPr>
        <xdr:cNvPr id="416" name="直線コネクタ 415"/>
        <xdr:cNvCxnSpPr/>
      </xdr:nvCxnSpPr>
      <xdr:spPr>
        <a:xfrm flipV="1">
          <a:off x="6972300" y="13326903"/>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7" name="フローチャート: 判断 416"/>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18" name="テキスト ボックス 417"/>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19" name="フローチャート: 判断 418"/>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105244</xdr:rowOff>
    </xdr:from>
    <xdr:ext cx="534377" cy="259045"/>
    <xdr:sp macro="" textlink="">
      <xdr:nvSpPr>
        <xdr:cNvPr id="420" name="テキスト ボックス 419"/>
        <xdr:cNvSpPr txBox="1"/>
      </xdr:nvSpPr>
      <xdr:spPr>
        <a:xfrm>
          <a:off x="6705111" y="134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78643</xdr:rowOff>
    </xdr:from>
    <xdr:to>
      <xdr:col>55</xdr:col>
      <xdr:colOff>50800</xdr:colOff>
      <xdr:row>78</xdr:row>
      <xdr:rowOff>8793</xdr:rowOff>
    </xdr:to>
    <xdr:sp macro="" textlink="">
      <xdr:nvSpPr>
        <xdr:cNvPr id="426" name="楕円 425"/>
        <xdr:cNvSpPr/>
      </xdr:nvSpPr>
      <xdr:spPr>
        <a:xfrm>
          <a:off x="10426700" y="1328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101520</xdr:rowOff>
    </xdr:from>
    <xdr:ext cx="534377" cy="259045"/>
    <xdr:sp macro="" textlink="">
      <xdr:nvSpPr>
        <xdr:cNvPr id="427" name="商工費該当値テキスト"/>
        <xdr:cNvSpPr txBox="1"/>
      </xdr:nvSpPr>
      <xdr:spPr>
        <a:xfrm>
          <a:off x="10528300" y="1313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8044</xdr:rowOff>
    </xdr:from>
    <xdr:to>
      <xdr:col>50</xdr:col>
      <xdr:colOff>165100</xdr:colOff>
      <xdr:row>77</xdr:row>
      <xdr:rowOff>109644</xdr:rowOff>
    </xdr:to>
    <xdr:sp macro="" textlink="">
      <xdr:nvSpPr>
        <xdr:cNvPr id="428" name="楕円 427"/>
        <xdr:cNvSpPr/>
      </xdr:nvSpPr>
      <xdr:spPr>
        <a:xfrm>
          <a:off x="9588500" y="1320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126171</xdr:rowOff>
    </xdr:from>
    <xdr:ext cx="534377" cy="259045"/>
    <xdr:sp macro="" textlink="">
      <xdr:nvSpPr>
        <xdr:cNvPr id="429" name="テキスト ボックス 428"/>
        <xdr:cNvSpPr txBox="1"/>
      </xdr:nvSpPr>
      <xdr:spPr>
        <a:xfrm>
          <a:off x="9372111" y="1298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149944</xdr:rowOff>
    </xdr:from>
    <xdr:to>
      <xdr:col>46</xdr:col>
      <xdr:colOff>38100</xdr:colOff>
      <xdr:row>78</xdr:row>
      <xdr:rowOff>80094</xdr:rowOff>
    </xdr:to>
    <xdr:sp macro="" textlink="">
      <xdr:nvSpPr>
        <xdr:cNvPr id="430" name="楕円 429"/>
        <xdr:cNvSpPr/>
      </xdr:nvSpPr>
      <xdr:spPr>
        <a:xfrm>
          <a:off x="8699500" y="133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96621</xdr:rowOff>
    </xdr:from>
    <xdr:ext cx="534377" cy="259045"/>
    <xdr:sp macro="" textlink="">
      <xdr:nvSpPr>
        <xdr:cNvPr id="431" name="テキスト ボックス 430"/>
        <xdr:cNvSpPr txBox="1"/>
      </xdr:nvSpPr>
      <xdr:spPr>
        <a:xfrm>
          <a:off x="8483111" y="1312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74453</xdr:rowOff>
    </xdr:from>
    <xdr:to>
      <xdr:col>41</xdr:col>
      <xdr:colOff>101600</xdr:colOff>
      <xdr:row>78</xdr:row>
      <xdr:rowOff>4603</xdr:rowOff>
    </xdr:to>
    <xdr:sp macro="" textlink="">
      <xdr:nvSpPr>
        <xdr:cNvPr id="432" name="楕円 431"/>
        <xdr:cNvSpPr/>
      </xdr:nvSpPr>
      <xdr:spPr>
        <a:xfrm>
          <a:off x="78105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21130</xdr:rowOff>
    </xdr:from>
    <xdr:ext cx="534377" cy="259045"/>
    <xdr:sp macro="" textlink="">
      <xdr:nvSpPr>
        <xdr:cNvPr id="433" name="テキスト ボックス 432"/>
        <xdr:cNvSpPr txBox="1"/>
      </xdr:nvSpPr>
      <xdr:spPr>
        <a:xfrm>
          <a:off x="7594111" y="130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95926</xdr:rowOff>
    </xdr:from>
    <xdr:to>
      <xdr:col>36</xdr:col>
      <xdr:colOff>165100</xdr:colOff>
      <xdr:row>78</xdr:row>
      <xdr:rowOff>26076</xdr:rowOff>
    </xdr:to>
    <xdr:sp macro="" textlink="">
      <xdr:nvSpPr>
        <xdr:cNvPr id="434" name="楕円 433"/>
        <xdr:cNvSpPr/>
      </xdr:nvSpPr>
      <xdr:spPr>
        <a:xfrm>
          <a:off x="6921500" y="132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42603</xdr:rowOff>
    </xdr:from>
    <xdr:ext cx="534377" cy="259045"/>
    <xdr:sp macro="" textlink="">
      <xdr:nvSpPr>
        <xdr:cNvPr id="435" name="テキスト ボックス 434"/>
        <xdr:cNvSpPr txBox="1"/>
      </xdr:nvSpPr>
      <xdr:spPr>
        <a:xfrm>
          <a:off x="6705111" y="1307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2" name="直線コネクタ 461"/>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3"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4" name="直線コネクタ 463"/>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5"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6" name="直線コネクタ 465"/>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38381</xdr:rowOff>
    </xdr:from>
    <xdr:to>
      <xdr:col>55</xdr:col>
      <xdr:colOff>0</xdr:colOff>
      <xdr:row>96</xdr:row>
      <xdr:rowOff>131194</xdr:rowOff>
    </xdr:to>
    <xdr:cxnSp macro="">
      <xdr:nvCxnSpPr>
        <xdr:cNvPr id="467" name="直線コネクタ 466"/>
        <xdr:cNvCxnSpPr/>
      </xdr:nvCxnSpPr>
      <xdr:spPr>
        <a:xfrm flipV="1">
          <a:off x="9639300" y="16497581"/>
          <a:ext cx="838200" cy="9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68" name="土木費平均値テキスト"/>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69" name="フローチャート: 判断 468"/>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131194</xdr:rowOff>
    </xdr:from>
    <xdr:to>
      <xdr:col>50</xdr:col>
      <xdr:colOff>114300</xdr:colOff>
      <xdr:row>97</xdr:row>
      <xdr:rowOff>84347</xdr:rowOff>
    </xdr:to>
    <xdr:cxnSp macro="">
      <xdr:nvCxnSpPr>
        <xdr:cNvPr id="470" name="直線コネクタ 469"/>
        <xdr:cNvCxnSpPr/>
      </xdr:nvCxnSpPr>
      <xdr:spPr>
        <a:xfrm flipV="1">
          <a:off x="8750300" y="16590394"/>
          <a:ext cx="889000" cy="12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1" name="フローチャート: 判断 470"/>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2" name="テキスト ボックス 471"/>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84347</xdr:rowOff>
    </xdr:from>
    <xdr:to>
      <xdr:col>45</xdr:col>
      <xdr:colOff>177800</xdr:colOff>
      <xdr:row>97</xdr:row>
      <xdr:rowOff>158249</xdr:rowOff>
    </xdr:to>
    <xdr:cxnSp macro="">
      <xdr:nvCxnSpPr>
        <xdr:cNvPr id="473" name="直線コネクタ 472"/>
        <xdr:cNvCxnSpPr/>
      </xdr:nvCxnSpPr>
      <xdr:spPr>
        <a:xfrm flipV="1">
          <a:off x="7861300" y="16714997"/>
          <a:ext cx="8890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4" name="フローチャート: 判断 473"/>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5" name="テキスト ボックス 474"/>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158249</xdr:rowOff>
    </xdr:from>
    <xdr:to>
      <xdr:col>41</xdr:col>
      <xdr:colOff>50800</xdr:colOff>
      <xdr:row>98</xdr:row>
      <xdr:rowOff>110945</xdr:rowOff>
    </xdr:to>
    <xdr:cxnSp macro="">
      <xdr:nvCxnSpPr>
        <xdr:cNvPr id="476" name="直線コネクタ 475"/>
        <xdr:cNvCxnSpPr/>
      </xdr:nvCxnSpPr>
      <xdr:spPr>
        <a:xfrm flipV="1">
          <a:off x="6972300" y="16788899"/>
          <a:ext cx="889000" cy="1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7" name="フローチャート: 判断 476"/>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21094</xdr:rowOff>
    </xdr:from>
    <xdr:ext cx="534377" cy="259045"/>
    <xdr:sp macro="" textlink="">
      <xdr:nvSpPr>
        <xdr:cNvPr id="478" name="テキスト ボックス 477"/>
        <xdr:cNvSpPr txBox="1"/>
      </xdr:nvSpPr>
      <xdr:spPr>
        <a:xfrm>
          <a:off x="7594111" y="1596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79" name="フローチャート: 判断 478"/>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0" name="テキスト ボックス 479"/>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159031</xdr:rowOff>
    </xdr:from>
    <xdr:to>
      <xdr:col>55</xdr:col>
      <xdr:colOff>50800</xdr:colOff>
      <xdr:row>96</xdr:row>
      <xdr:rowOff>89181</xdr:rowOff>
    </xdr:to>
    <xdr:sp macro="" textlink="">
      <xdr:nvSpPr>
        <xdr:cNvPr id="486" name="楕円 485"/>
        <xdr:cNvSpPr/>
      </xdr:nvSpPr>
      <xdr:spPr>
        <a:xfrm>
          <a:off x="10426700" y="164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10458</xdr:rowOff>
    </xdr:from>
    <xdr:ext cx="534377" cy="259045"/>
    <xdr:sp macro="" textlink="">
      <xdr:nvSpPr>
        <xdr:cNvPr id="487" name="土木費該当値テキスト"/>
        <xdr:cNvSpPr txBox="1"/>
      </xdr:nvSpPr>
      <xdr:spPr>
        <a:xfrm>
          <a:off x="10528300" y="162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80394</xdr:rowOff>
    </xdr:from>
    <xdr:to>
      <xdr:col>50</xdr:col>
      <xdr:colOff>165100</xdr:colOff>
      <xdr:row>97</xdr:row>
      <xdr:rowOff>10544</xdr:rowOff>
    </xdr:to>
    <xdr:sp macro="" textlink="">
      <xdr:nvSpPr>
        <xdr:cNvPr id="488" name="楕円 487"/>
        <xdr:cNvSpPr/>
      </xdr:nvSpPr>
      <xdr:spPr>
        <a:xfrm>
          <a:off x="9588500" y="1653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27071</xdr:rowOff>
    </xdr:from>
    <xdr:ext cx="534377" cy="259045"/>
    <xdr:sp macro="" textlink="">
      <xdr:nvSpPr>
        <xdr:cNvPr id="489" name="テキスト ボックス 488"/>
        <xdr:cNvSpPr txBox="1"/>
      </xdr:nvSpPr>
      <xdr:spPr>
        <a:xfrm>
          <a:off x="9372111" y="163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33547</xdr:rowOff>
    </xdr:from>
    <xdr:to>
      <xdr:col>46</xdr:col>
      <xdr:colOff>38100</xdr:colOff>
      <xdr:row>97</xdr:row>
      <xdr:rowOff>135147</xdr:rowOff>
    </xdr:to>
    <xdr:sp macro="" textlink="">
      <xdr:nvSpPr>
        <xdr:cNvPr id="490" name="楕円 489"/>
        <xdr:cNvSpPr/>
      </xdr:nvSpPr>
      <xdr:spPr>
        <a:xfrm>
          <a:off x="8699500" y="1666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151674</xdr:rowOff>
    </xdr:from>
    <xdr:ext cx="534377" cy="259045"/>
    <xdr:sp macro="" textlink="">
      <xdr:nvSpPr>
        <xdr:cNvPr id="491" name="テキスト ボックス 490"/>
        <xdr:cNvSpPr txBox="1"/>
      </xdr:nvSpPr>
      <xdr:spPr>
        <a:xfrm>
          <a:off x="8483111" y="1643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107449</xdr:rowOff>
    </xdr:from>
    <xdr:to>
      <xdr:col>41</xdr:col>
      <xdr:colOff>101600</xdr:colOff>
      <xdr:row>98</xdr:row>
      <xdr:rowOff>37599</xdr:rowOff>
    </xdr:to>
    <xdr:sp macro="" textlink="">
      <xdr:nvSpPr>
        <xdr:cNvPr id="492" name="楕円 491"/>
        <xdr:cNvSpPr/>
      </xdr:nvSpPr>
      <xdr:spPr>
        <a:xfrm>
          <a:off x="7810500" y="1673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28726</xdr:rowOff>
    </xdr:from>
    <xdr:ext cx="534377" cy="259045"/>
    <xdr:sp macro="" textlink="">
      <xdr:nvSpPr>
        <xdr:cNvPr id="493" name="テキスト ボックス 492"/>
        <xdr:cNvSpPr txBox="1"/>
      </xdr:nvSpPr>
      <xdr:spPr>
        <a:xfrm>
          <a:off x="7594111" y="1683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60145</xdr:rowOff>
    </xdr:from>
    <xdr:to>
      <xdr:col>36</xdr:col>
      <xdr:colOff>165100</xdr:colOff>
      <xdr:row>98</xdr:row>
      <xdr:rowOff>161745</xdr:rowOff>
    </xdr:to>
    <xdr:sp macro="" textlink="">
      <xdr:nvSpPr>
        <xdr:cNvPr id="494" name="楕円 493"/>
        <xdr:cNvSpPr/>
      </xdr:nvSpPr>
      <xdr:spPr>
        <a:xfrm>
          <a:off x="6921500" y="1686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152872</xdr:rowOff>
    </xdr:from>
    <xdr:ext cx="534377" cy="259045"/>
    <xdr:sp macro="" textlink="">
      <xdr:nvSpPr>
        <xdr:cNvPr id="495" name="テキスト ボックス 494"/>
        <xdr:cNvSpPr txBox="1"/>
      </xdr:nvSpPr>
      <xdr:spPr>
        <a:xfrm>
          <a:off x="6705111" y="1695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139281</xdr:rowOff>
    </xdr:from>
    <xdr:to>
      <xdr:col>85</xdr:col>
      <xdr:colOff>126364</xdr:colOff>
      <xdr:row>37</xdr:row>
      <xdr:rowOff>144425</xdr:rowOff>
    </xdr:to>
    <xdr:cxnSp macro="">
      <xdr:nvCxnSpPr>
        <xdr:cNvPr id="520" name="直線コネクタ 519"/>
        <xdr:cNvCxnSpPr/>
      </xdr:nvCxnSpPr>
      <xdr:spPr>
        <a:xfrm flipV="1">
          <a:off x="16317595" y="5282781"/>
          <a:ext cx="1269" cy="1205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148252</xdr:rowOff>
    </xdr:from>
    <xdr:ext cx="534377" cy="259045"/>
    <xdr:sp macro="" textlink="">
      <xdr:nvSpPr>
        <xdr:cNvPr id="521" name="消防費最小値テキスト"/>
        <xdr:cNvSpPr txBox="1"/>
      </xdr:nvSpPr>
      <xdr:spPr>
        <a:xfrm>
          <a:off x="16370300"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144425</xdr:rowOff>
    </xdr:from>
    <xdr:to>
      <xdr:col>86</xdr:col>
      <xdr:colOff>25400</xdr:colOff>
      <xdr:row>37</xdr:row>
      <xdr:rowOff>144425</xdr:rowOff>
    </xdr:to>
    <xdr:cxnSp macro="">
      <xdr:nvCxnSpPr>
        <xdr:cNvPr id="522" name="直線コネクタ 521"/>
        <xdr:cNvCxnSpPr/>
      </xdr:nvCxnSpPr>
      <xdr:spPr>
        <a:xfrm>
          <a:off x="16230600" y="6488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85958</xdr:rowOff>
    </xdr:from>
    <xdr:ext cx="534377" cy="259045"/>
    <xdr:sp macro="" textlink="">
      <xdr:nvSpPr>
        <xdr:cNvPr id="523" name="消防費最大値テキスト"/>
        <xdr:cNvSpPr txBox="1"/>
      </xdr:nvSpPr>
      <xdr:spPr>
        <a:xfrm>
          <a:off x="16370300" y="505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139281</xdr:rowOff>
    </xdr:from>
    <xdr:to>
      <xdr:col>86</xdr:col>
      <xdr:colOff>25400</xdr:colOff>
      <xdr:row>30</xdr:row>
      <xdr:rowOff>139281</xdr:rowOff>
    </xdr:to>
    <xdr:cxnSp macro="">
      <xdr:nvCxnSpPr>
        <xdr:cNvPr id="524" name="直線コネクタ 523"/>
        <xdr:cNvCxnSpPr/>
      </xdr:nvCxnSpPr>
      <xdr:spPr>
        <a:xfrm>
          <a:off x="16230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1511</xdr:rowOff>
    </xdr:from>
    <xdr:to>
      <xdr:col>85</xdr:col>
      <xdr:colOff>127000</xdr:colOff>
      <xdr:row>34</xdr:row>
      <xdr:rowOff>131547</xdr:rowOff>
    </xdr:to>
    <xdr:cxnSp macro="">
      <xdr:nvCxnSpPr>
        <xdr:cNvPr id="525" name="直線コネクタ 524"/>
        <xdr:cNvCxnSpPr/>
      </xdr:nvCxnSpPr>
      <xdr:spPr>
        <a:xfrm flipV="1">
          <a:off x="15481300" y="5316461"/>
          <a:ext cx="838200" cy="6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13339</xdr:rowOff>
    </xdr:from>
    <xdr:ext cx="534377" cy="259045"/>
    <xdr:sp macro="" textlink="">
      <xdr:nvSpPr>
        <xdr:cNvPr id="526" name="消防費平均値テキスト"/>
        <xdr:cNvSpPr txBox="1"/>
      </xdr:nvSpPr>
      <xdr:spPr>
        <a:xfrm>
          <a:off x="16370300" y="6014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34912</xdr:rowOff>
    </xdr:from>
    <xdr:to>
      <xdr:col>85</xdr:col>
      <xdr:colOff>177800</xdr:colOff>
      <xdr:row>35</xdr:row>
      <xdr:rowOff>136512</xdr:rowOff>
    </xdr:to>
    <xdr:sp macro="" textlink="">
      <xdr:nvSpPr>
        <xdr:cNvPr id="527" name="フローチャート: 判断 526"/>
        <xdr:cNvSpPr/>
      </xdr:nvSpPr>
      <xdr:spPr>
        <a:xfrm>
          <a:off x="16268700" y="6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131204</xdr:rowOff>
    </xdr:from>
    <xdr:to>
      <xdr:col>81</xdr:col>
      <xdr:colOff>50800</xdr:colOff>
      <xdr:row>34</xdr:row>
      <xdr:rowOff>131547</xdr:rowOff>
    </xdr:to>
    <xdr:cxnSp macro="">
      <xdr:nvCxnSpPr>
        <xdr:cNvPr id="528" name="直線コネクタ 527"/>
        <xdr:cNvCxnSpPr/>
      </xdr:nvCxnSpPr>
      <xdr:spPr>
        <a:xfrm>
          <a:off x="14592300" y="596050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97168</xdr:rowOff>
    </xdr:from>
    <xdr:to>
      <xdr:col>81</xdr:col>
      <xdr:colOff>101600</xdr:colOff>
      <xdr:row>36</xdr:row>
      <xdr:rowOff>27318</xdr:rowOff>
    </xdr:to>
    <xdr:sp macro="" textlink="">
      <xdr:nvSpPr>
        <xdr:cNvPr id="529" name="フローチャート: 判断 528"/>
        <xdr:cNvSpPr/>
      </xdr:nvSpPr>
      <xdr:spPr>
        <a:xfrm>
          <a:off x="1543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18445</xdr:rowOff>
    </xdr:from>
    <xdr:ext cx="534377" cy="259045"/>
    <xdr:sp macro="" textlink="">
      <xdr:nvSpPr>
        <xdr:cNvPr id="530" name="テキスト ボックス 529"/>
        <xdr:cNvSpPr txBox="1"/>
      </xdr:nvSpPr>
      <xdr:spPr>
        <a:xfrm>
          <a:off x="1521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131204</xdr:rowOff>
    </xdr:from>
    <xdr:to>
      <xdr:col>76</xdr:col>
      <xdr:colOff>114300</xdr:colOff>
      <xdr:row>36</xdr:row>
      <xdr:rowOff>26886</xdr:rowOff>
    </xdr:to>
    <xdr:cxnSp macro="">
      <xdr:nvCxnSpPr>
        <xdr:cNvPr id="531" name="直線コネクタ 530"/>
        <xdr:cNvCxnSpPr/>
      </xdr:nvCxnSpPr>
      <xdr:spPr>
        <a:xfrm flipV="1">
          <a:off x="13703300" y="5960504"/>
          <a:ext cx="889000" cy="23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61125</xdr:rowOff>
    </xdr:from>
    <xdr:to>
      <xdr:col>76</xdr:col>
      <xdr:colOff>165100</xdr:colOff>
      <xdr:row>35</xdr:row>
      <xdr:rowOff>162725</xdr:rowOff>
    </xdr:to>
    <xdr:sp macro="" textlink="">
      <xdr:nvSpPr>
        <xdr:cNvPr id="532" name="フローチャート: 判断 531"/>
        <xdr:cNvSpPr/>
      </xdr:nvSpPr>
      <xdr:spPr>
        <a:xfrm>
          <a:off x="14541500" y="606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153852</xdr:rowOff>
    </xdr:from>
    <xdr:ext cx="534377" cy="259045"/>
    <xdr:sp macro="" textlink="">
      <xdr:nvSpPr>
        <xdr:cNvPr id="533" name="テキスト ボックス 532"/>
        <xdr:cNvSpPr txBox="1"/>
      </xdr:nvSpPr>
      <xdr:spPr>
        <a:xfrm>
          <a:off x="14325111" y="61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26886</xdr:rowOff>
    </xdr:from>
    <xdr:to>
      <xdr:col>71</xdr:col>
      <xdr:colOff>177800</xdr:colOff>
      <xdr:row>36</xdr:row>
      <xdr:rowOff>55270</xdr:rowOff>
    </xdr:to>
    <xdr:cxnSp macro="">
      <xdr:nvCxnSpPr>
        <xdr:cNvPr id="534" name="直線コネクタ 533"/>
        <xdr:cNvCxnSpPr/>
      </xdr:nvCxnSpPr>
      <xdr:spPr>
        <a:xfrm flipV="1">
          <a:off x="12814300" y="619908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153365</xdr:rowOff>
    </xdr:from>
    <xdr:to>
      <xdr:col>72</xdr:col>
      <xdr:colOff>38100</xdr:colOff>
      <xdr:row>35</xdr:row>
      <xdr:rowOff>83515</xdr:rowOff>
    </xdr:to>
    <xdr:sp macro="" textlink="">
      <xdr:nvSpPr>
        <xdr:cNvPr id="535" name="フローチャート: 判断 534"/>
        <xdr:cNvSpPr/>
      </xdr:nvSpPr>
      <xdr:spPr>
        <a:xfrm>
          <a:off x="13652500" y="59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100042</xdr:rowOff>
    </xdr:from>
    <xdr:ext cx="534377" cy="259045"/>
    <xdr:sp macro="" textlink="">
      <xdr:nvSpPr>
        <xdr:cNvPr id="536" name="テキスト ボックス 535"/>
        <xdr:cNvSpPr txBox="1"/>
      </xdr:nvSpPr>
      <xdr:spPr>
        <a:xfrm>
          <a:off x="13436111" y="57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53086</xdr:rowOff>
    </xdr:from>
    <xdr:to>
      <xdr:col>67</xdr:col>
      <xdr:colOff>101600</xdr:colOff>
      <xdr:row>35</xdr:row>
      <xdr:rowOff>154686</xdr:rowOff>
    </xdr:to>
    <xdr:sp macro="" textlink="">
      <xdr:nvSpPr>
        <xdr:cNvPr id="537" name="フローチャート: 判断 536"/>
        <xdr:cNvSpPr/>
      </xdr:nvSpPr>
      <xdr:spPr>
        <a:xfrm>
          <a:off x="12763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171213</xdr:rowOff>
    </xdr:from>
    <xdr:ext cx="534377" cy="259045"/>
    <xdr:sp macro="" textlink="">
      <xdr:nvSpPr>
        <xdr:cNvPr id="538" name="テキスト ボックス 537"/>
        <xdr:cNvSpPr txBox="1"/>
      </xdr:nvSpPr>
      <xdr:spPr>
        <a:xfrm>
          <a:off x="12547111" y="582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122161</xdr:rowOff>
    </xdr:from>
    <xdr:to>
      <xdr:col>85</xdr:col>
      <xdr:colOff>177800</xdr:colOff>
      <xdr:row>31</xdr:row>
      <xdr:rowOff>52311</xdr:rowOff>
    </xdr:to>
    <xdr:sp macro="" textlink="">
      <xdr:nvSpPr>
        <xdr:cNvPr id="544" name="楕円 543"/>
        <xdr:cNvSpPr/>
      </xdr:nvSpPr>
      <xdr:spPr>
        <a:xfrm>
          <a:off x="16268700" y="526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41508</xdr:rowOff>
    </xdr:from>
    <xdr:ext cx="534377" cy="259045"/>
    <xdr:sp macro="" textlink="">
      <xdr:nvSpPr>
        <xdr:cNvPr id="545" name="消防費該当値テキスト"/>
        <xdr:cNvSpPr txBox="1"/>
      </xdr:nvSpPr>
      <xdr:spPr>
        <a:xfrm>
          <a:off x="16370300" y="51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80747</xdr:rowOff>
    </xdr:from>
    <xdr:to>
      <xdr:col>81</xdr:col>
      <xdr:colOff>101600</xdr:colOff>
      <xdr:row>35</xdr:row>
      <xdr:rowOff>10897</xdr:rowOff>
    </xdr:to>
    <xdr:sp macro="" textlink="">
      <xdr:nvSpPr>
        <xdr:cNvPr id="546" name="楕円 545"/>
        <xdr:cNvSpPr/>
      </xdr:nvSpPr>
      <xdr:spPr>
        <a:xfrm>
          <a:off x="15430500" y="59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27424</xdr:rowOff>
    </xdr:from>
    <xdr:ext cx="534377" cy="259045"/>
    <xdr:sp macro="" textlink="">
      <xdr:nvSpPr>
        <xdr:cNvPr id="547" name="テキスト ボックス 546"/>
        <xdr:cNvSpPr txBox="1"/>
      </xdr:nvSpPr>
      <xdr:spPr>
        <a:xfrm>
          <a:off x="15214111" y="5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80404</xdr:rowOff>
    </xdr:from>
    <xdr:to>
      <xdr:col>76</xdr:col>
      <xdr:colOff>165100</xdr:colOff>
      <xdr:row>35</xdr:row>
      <xdr:rowOff>10554</xdr:rowOff>
    </xdr:to>
    <xdr:sp macro="" textlink="">
      <xdr:nvSpPr>
        <xdr:cNvPr id="548" name="楕円 547"/>
        <xdr:cNvSpPr/>
      </xdr:nvSpPr>
      <xdr:spPr>
        <a:xfrm>
          <a:off x="14541500" y="590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27081</xdr:rowOff>
    </xdr:from>
    <xdr:ext cx="534377" cy="259045"/>
    <xdr:sp macro="" textlink="">
      <xdr:nvSpPr>
        <xdr:cNvPr id="549" name="テキスト ボックス 548"/>
        <xdr:cNvSpPr txBox="1"/>
      </xdr:nvSpPr>
      <xdr:spPr>
        <a:xfrm>
          <a:off x="14325111" y="568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147536</xdr:rowOff>
    </xdr:from>
    <xdr:to>
      <xdr:col>72</xdr:col>
      <xdr:colOff>38100</xdr:colOff>
      <xdr:row>36</xdr:row>
      <xdr:rowOff>77686</xdr:rowOff>
    </xdr:to>
    <xdr:sp macro="" textlink="">
      <xdr:nvSpPr>
        <xdr:cNvPr id="550" name="楕円 549"/>
        <xdr:cNvSpPr/>
      </xdr:nvSpPr>
      <xdr:spPr>
        <a:xfrm>
          <a:off x="13652500" y="61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68813</xdr:rowOff>
    </xdr:from>
    <xdr:ext cx="534377" cy="259045"/>
    <xdr:sp macro="" textlink="">
      <xdr:nvSpPr>
        <xdr:cNvPr id="551" name="テキスト ボックス 550"/>
        <xdr:cNvSpPr txBox="1"/>
      </xdr:nvSpPr>
      <xdr:spPr>
        <a:xfrm>
          <a:off x="13436111" y="624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4470</xdr:rowOff>
    </xdr:from>
    <xdr:to>
      <xdr:col>67</xdr:col>
      <xdr:colOff>101600</xdr:colOff>
      <xdr:row>36</xdr:row>
      <xdr:rowOff>106070</xdr:rowOff>
    </xdr:to>
    <xdr:sp macro="" textlink="">
      <xdr:nvSpPr>
        <xdr:cNvPr id="552" name="楕円 551"/>
        <xdr:cNvSpPr/>
      </xdr:nvSpPr>
      <xdr:spPr>
        <a:xfrm>
          <a:off x="12763500" y="61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97197</xdr:rowOff>
    </xdr:from>
    <xdr:ext cx="534377" cy="259045"/>
    <xdr:sp macro="" textlink="">
      <xdr:nvSpPr>
        <xdr:cNvPr id="553" name="テキスト ボックス 552"/>
        <xdr:cNvSpPr txBox="1"/>
      </xdr:nvSpPr>
      <xdr:spPr>
        <a:xfrm>
          <a:off x="12547111" y="62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155604</xdr:rowOff>
    </xdr:from>
    <xdr:to>
      <xdr:col>85</xdr:col>
      <xdr:colOff>126364</xdr:colOff>
      <xdr:row>59</xdr:row>
      <xdr:rowOff>33695</xdr:rowOff>
    </xdr:to>
    <xdr:cxnSp macro="">
      <xdr:nvCxnSpPr>
        <xdr:cNvPr id="580" name="直線コネクタ 579"/>
        <xdr:cNvCxnSpPr/>
      </xdr:nvCxnSpPr>
      <xdr:spPr>
        <a:xfrm flipV="1">
          <a:off x="16317595" y="8728104"/>
          <a:ext cx="1269" cy="142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37522</xdr:rowOff>
    </xdr:from>
    <xdr:ext cx="534377" cy="259045"/>
    <xdr:sp macro="" textlink="">
      <xdr:nvSpPr>
        <xdr:cNvPr id="581" name="教育費最小値テキスト"/>
        <xdr:cNvSpPr txBox="1"/>
      </xdr:nvSpPr>
      <xdr:spPr>
        <a:xfrm>
          <a:off x="16370300" y="1015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33695</xdr:rowOff>
    </xdr:from>
    <xdr:to>
      <xdr:col>86</xdr:col>
      <xdr:colOff>25400</xdr:colOff>
      <xdr:row>59</xdr:row>
      <xdr:rowOff>33695</xdr:rowOff>
    </xdr:to>
    <xdr:cxnSp macro="">
      <xdr:nvCxnSpPr>
        <xdr:cNvPr id="582" name="直線コネクタ 581"/>
        <xdr:cNvCxnSpPr/>
      </xdr:nvCxnSpPr>
      <xdr:spPr>
        <a:xfrm>
          <a:off x="16230600" y="1014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102281</xdr:rowOff>
    </xdr:from>
    <xdr:ext cx="599010" cy="259045"/>
    <xdr:sp macro="" textlink="">
      <xdr:nvSpPr>
        <xdr:cNvPr id="583" name="教育費最大値テキスト"/>
        <xdr:cNvSpPr txBox="1"/>
      </xdr:nvSpPr>
      <xdr:spPr>
        <a:xfrm>
          <a:off x="16370300" y="850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155604</xdr:rowOff>
    </xdr:from>
    <xdr:to>
      <xdr:col>86</xdr:col>
      <xdr:colOff>25400</xdr:colOff>
      <xdr:row>50</xdr:row>
      <xdr:rowOff>155604</xdr:rowOff>
    </xdr:to>
    <xdr:cxnSp macro="">
      <xdr:nvCxnSpPr>
        <xdr:cNvPr id="584" name="直線コネクタ 583"/>
        <xdr:cNvCxnSpPr/>
      </xdr:nvCxnSpPr>
      <xdr:spPr>
        <a:xfrm>
          <a:off x="16230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93849</xdr:rowOff>
    </xdr:from>
    <xdr:to>
      <xdr:col>85</xdr:col>
      <xdr:colOff>127000</xdr:colOff>
      <xdr:row>56</xdr:row>
      <xdr:rowOff>117020</xdr:rowOff>
    </xdr:to>
    <xdr:cxnSp macro="">
      <xdr:nvCxnSpPr>
        <xdr:cNvPr id="585" name="直線コネクタ 584"/>
        <xdr:cNvCxnSpPr/>
      </xdr:nvCxnSpPr>
      <xdr:spPr>
        <a:xfrm>
          <a:off x="15481300" y="9695049"/>
          <a:ext cx="8382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62547</xdr:rowOff>
    </xdr:from>
    <xdr:ext cx="534377" cy="259045"/>
    <xdr:sp macro="" textlink="">
      <xdr:nvSpPr>
        <xdr:cNvPr id="586" name="教育費平均値テキスト"/>
        <xdr:cNvSpPr txBox="1"/>
      </xdr:nvSpPr>
      <xdr:spPr>
        <a:xfrm>
          <a:off x="16370300" y="949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39670</xdr:rowOff>
    </xdr:from>
    <xdr:to>
      <xdr:col>85</xdr:col>
      <xdr:colOff>177800</xdr:colOff>
      <xdr:row>56</xdr:row>
      <xdr:rowOff>141270</xdr:rowOff>
    </xdr:to>
    <xdr:sp macro="" textlink="">
      <xdr:nvSpPr>
        <xdr:cNvPr id="587" name="フローチャート: 判断 586"/>
        <xdr:cNvSpPr/>
      </xdr:nvSpPr>
      <xdr:spPr>
        <a:xfrm>
          <a:off x="16268700" y="964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149399</xdr:rowOff>
    </xdr:from>
    <xdr:to>
      <xdr:col>81</xdr:col>
      <xdr:colOff>50800</xdr:colOff>
      <xdr:row>56</xdr:row>
      <xdr:rowOff>93849</xdr:rowOff>
    </xdr:to>
    <xdr:cxnSp macro="">
      <xdr:nvCxnSpPr>
        <xdr:cNvPr id="588" name="直線コネクタ 587"/>
        <xdr:cNvCxnSpPr/>
      </xdr:nvCxnSpPr>
      <xdr:spPr>
        <a:xfrm>
          <a:off x="14592300" y="9407699"/>
          <a:ext cx="889000" cy="2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81389</xdr:rowOff>
    </xdr:from>
    <xdr:to>
      <xdr:col>81</xdr:col>
      <xdr:colOff>101600</xdr:colOff>
      <xdr:row>56</xdr:row>
      <xdr:rowOff>11539</xdr:rowOff>
    </xdr:to>
    <xdr:sp macro="" textlink="">
      <xdr:nvSpPr>
        <xdr:cNvPr id="589" name="フローチャート: 判断 588"/>
        <xdr:cNvSpPr/>
      </xdr:nvSpPr>
      <xdr:spPr>
        <a:xfrm>
          <a:off x="15430500" y="951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28066</xdr:rowOff>
    </xdr:from>
    <xdr:ext cx="534377" cy="259045"/>
    <xdr:sp macro="" textlink="">
      <xdr:nvSpPr>
        <xdr:cNvPr id="590" name="テキスト ボックス 589"/>
        <xdr:cNvSpPr txBox="1"/>
      </xdr:nvSpPr>
      <xdr:spPr>
        <a:xfrm>
          <a:off x="15214111" y="92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149399</xdr:rowOff>
    </xdr:from>
    <xdr:to>
      <xdr:col>76</xdr:col>
      <xdr:colOff>114300</xdr:colOff>
      <xdr:row>54</xdr:row>
      <xdr:rowOff>159229</xdr:rowOff>
    </xdr:to>
    <xdr:cxnSp macro="">
      <xdr:nvCxnSpPr>
        <xdr:cNvPr id="591" name="直線コネクタ 590"/>
        <xdr:cNvCxnSpPr/>
      </xdr:nvCxnSpPr>
      <xdr:spPr>
        <a:xfrm flipV="1">
          <a:off x="13703300" y="9407699"/>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131550</xdr:rowOff>
    </xdr:from>
    <xdr:to>
      <xdr:col>76</xdr:col>
      <xdr:colOff>165100</xdr:colOff>
      <xdr:row>57</xdr:row>
      <xdr:rowOff>61700</xdr:rowOff>
    </xdr:to>
    <xdr:sp macro="" textlink="">
      <xdr:nvSpPr>
        <xdr:cNvPr id="592" name="フローチャート: 判断 591"/>
        <xdr:cNvSpPr/>
      </xdr:nvSpPr>
      <xdr:spPr>
        <a:xfrm>
          <a:off x="14541500" y="973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52827</xdr:rowOff>
    </xdr:from>
    <xdr:ext cx="534377" cy="259045"/>
    <xdr:sp macro="" textlink="">
      <xdr:nvSpPr>
        <xdr:cNvPr id="593" name="テキスト ボックス 592"/>
        <xdr:cNvSpPr txBox="1"/>
      </xdr:nvSpPr>
      <xdr:spPr>
        <a:xfrm>
          <a:off x="14325111" y="982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159229</xdr:rowOff>
    </xdr:from>
    <xdr:to>
      <xdr:col>71</xdr:col>
      <xdr:colOff>177800</xdr:colOff>
      <xdr:row>57</xdr:row>
      <xdr:rowOff>56310</xdr:rowOff>
    </xdr:to>
    <xdr:cxnSp macro="">
      <xdr:nvCxnSpPr>
        <xdr:cNvPr id="594" name="直線コネクタ 593"/>
        <xdr:cNvCxnSpPr/>
      </xdr:nvCxnSpPr>
      <xdr:spPr>
        <a:xfrm flipV="1">
          <a:off x="12814300" y="9417529"/>
          <a:ext cx="889000" cy="4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44552</xdr:rowOff>
    </xdr:from>
    <xdr:to>
      <xdr:col>72</xdr:col>
      <xdr:colOff>38100</xdr:colOff>
      <xdr:row>56</xdr:row>
      <xdr:rowOff>146152</xdr:rowOff>
    </xdr:to>
    <xdr:sp macro="" textlink="">
      <xdr:nvSpPr>
        <xdr:cNvPr id="595" name="フローチャート: 判断 594"/>
        <xdr:cNvSpPr/>
      </xdr:nvSpPr>
      <xdr:spPr>
        <a:xfrm>
          <a:off x="13652500" y="96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137279</xdr:rowOff>
    </xdr:from>
    <xdr:ext cx="534377" cy="259045"/>
    <xdr:sp macro="" textlink="">
      <xdr:nvSpPr>
        <xdr:cNvPr id="596" name="テキスト ボックス 595"/>
        <xdr:cNvSpPr txBox="1"/>
      </xdr:nvSpPr>
      <xdr:spPr>
        <a:xfrm>
          <a:off x="13436111" y="9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137723</xdr:rowOff>
    </xdr:from>
    <xdr:to>
      <xdr:col>67</xdr:col>
      <xdr:colOff>101600</xdr:colOff>
      <xdr:row>56</xdr:row>
      <xdr:rowOff>67873</xdr:rowOff>
    </xdr:to>
    <xdr:sp macro="" textlink="">
      <xdr:nvSpPr>
        <xdr:cNvPr id="597" name="フローチャート: 判断 596"/>
        <xdr:cNvSpPr/>
      </xdr:nvSpPr>
      <xdr:spPr>
        <a:xfrm>
          <a:off x="12763500" y="9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84400</xdr:rowOff>
    </xdr:from>
    <xdr:ext cx="534377" cy="259045"/>
    <xdr:sp macro="" textlink="">
      <xdr:nvSpPr>
        <xdr:cNvPr id="598" name="テキスト ボックス 597"/>
        <xdr:cNvSpPr txBox="1"/>
      </xdr:nvSpPr>
      <xdr:spPr>
        <a:xfrm>
          <a:off x="12547111" y="934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66220</xdr:rowOff>
    </xdr:from>
    <xdr:to>
      <xdr:col>85</xdr:col>
      <xdr:colOff>177800</xdr:colOff>
      <xdr:row>56</xdr:row>
      <xdr:rowOff>167820</xdr:rowOff>
    </xdr:to>
    <xdr:sp macro="" textlink="">
      <xdr:nvSpPr>
        <xdr:cNvPr id="604" name="楕円 603"/>
        <xdr:cNvSpPr/>
      </xdr:nvSpPr>
      <xdr:spPr>
        <a:xfrm>
          <a:off x="16268700" y="966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44647</xdr:rowOff>
    </xdr:from>
    <xdr:ext cx="534377" cy="259045"/>
    <xdr:sp macro="" textlink="">
      <xdr:nvSpPr>
        <xdr:cNvPr id="605" name="教育費該当値テキスト"/>
        <xdr:cNvSpPr txBox="1"/>
      </xdr:nvSpPr>
      <xdr:spPr>
        <a:xfrm>
          <a:off x="16370300" y="964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43049</xdr:rowOff>
    </xdr:from>
    <xdr:to>
      <xdr:col>81</xdr:col>
      <xdr:colOff>101600</xdr:colOff>
      <xdr:row>56</xdr:row>
      <xdr:rowOff>144649</xdr:rowOff>
    </xdr:to>
    <xdr:sp macro="" textlink="">
      <xdr:nvSpPr>
        <xdr:cNvPr id="606" name="楕円 605"/>
        <xdr:cNvSpPr/>
      </xdr:nvSpPr>
      <xdr:spPr>
        <a:xfrm>
          <a:off x="15430500" y="964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135776</xdr:rowOff>
    </xdr:from>
    <xdr:ext cx="534377" cy="259045"/>
    <xdr:sp macro="" textlink="">
      <xdr:nvSpPr>
        <xdr:cNvPr id="607" name="テキスト ボックス 606"/>
        <xdr:cNvSpPr txBox="1"/>
      </xdr:nvSpPr>
      <xdr:spPr>
        <a:xfrm>
          <a:off x="15214111" y="97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98599</xdr:rowOff>
    </xdr:from>
    <xdr:to>
      <xdr:col>76</xdr:col>
      <xdr:colOff>165100</xdr:colOff>
      <xdr:row>55</xdr:row>
      <xdr:rowOff>28749</xdr:rowOff>
    </xdr:to>
    <xdr:sp macro="" textlink="">
      <xdr:nvSpPr>
        <xdr:cNvPr id="608" name="楕円 607"/>
        <xdr:cNvSpPr/>
      </xdr:nvSpPr>
      <xdr:spPr>
        <a:xfrm>
          <a:off x="14541500" y="93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45276</xdr:rowOff>
    </xdr:from>
    <xdr:ext cx="534377" cy="259045"/>
    <xdr:sp macro="" textlink="">
      <xdr:nvSpPr>
        <xdr:cNvPr id="609" name="テキスト ボックス 608"/>
        <xdr:cNvSpPr txBox="1"/>
      </xdr:nvSpPr>
      <xdr:spPr>
        <a:xfrm>
          <a:off x="14325111" y="913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108429</xdr:rowOff>
    </xdr:from>
    <xdr:to>
      <xdr:col>72</xdr:col>
      <xdr:colOff>38100</xdr:colOff>
      <xdr:row>55</xdr:row>
      <xdr:rowOff>38579</xdr:rowOff>
    </xdr:to>
    <xdr:sp macro="" textlink="">
      <xdr:nvSpPr>
        <xdr:cNvPr id="610" name="楕円 609"/>
        <xdr:cNvSpPr/>
      </xdr:nvSpPr>
      <xdr:spPr>
        <a:xfrm>
          <a:off x="13652500" y="936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55106</xdr:rowOff>
    </xdr:from>
    <xdr:ext cx="534377" cy="259045"/>
    <xdr:sp macro="" textlink="">
      <xdr:nvSpPr>
        <xdr:cNvPr id="611" name="テキスト ボックス 610"/>
        <xdr:cNvSpPr txBox="1"/>
      </xdr:nvSpPr>
      <xdr:spPr>
        <a:xfrm>
          <a:off x="13436111" y="914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5510</xdr:rowOff>
    </xdr:from>
    <xdr:to>
      <xdr:col>67</xdr:col>
      <xdr:colOff>101600</xdr:colOff>
      <xdr:row>57</xdr:row>
      <xdr:rowOff>107110</xdr:rowOff>
    </xdr:to>
    <xdr:sp macro="" textlink="">
      <xdr:nvSpPr>
        <xdr:cNvPr id="612" name="楕円 611"/>
        <xdr:cNvSpPr/>
      </xdr:nvSpPr>
      <xdr:spPr>
        <a:xfrm>
          <a:off x="12763500" y="97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98237</xdr:rowOff>
    </xdr:from>
    <xdr:ext cx="534377" cy="259045"/>
    <xdr:sp macro="" textlink="">
      <xdr:nvSpPr>
        <xdr:cNvPr id="613" name="テキスト ボックス 612"/>
        <xdr:cNvSpPr txBox="1"/>
      </xdr:nvSpPr>
      <xdr:spPr>
        <a:xfrm>
          <a:off x="12547111" y="98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3" name="直線コネクタ 632"/>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6" name="災害復旧費最大値テキスト"/>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7" name="直線コネクタ 636"/>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101752</xdr:rowOff>
    </xdr:from>
    <xdr:to>
      <xdr:col>85</xdr:col>
      <xdr:colOff>127000</xdr:colOff>
      <xdr:row>77</xdr:row>
      <xdr:rowOff>129070</xdr:rowOff>
    </xdr:to>
    <xdr:cxnSp macro="">
      <xdr:nvCxnSpPr>
        <xdr:cNvPr id="638" name="直線コネクタ 637"/>
        <xdr:cNvCxnSpPr/>
      </xdr:nvCxnSpPr>
      <xdr:spPr>
        <a:xfrm>
          <a:off x="15481300" y="13131952"/>
          <a:ext cx="838200" cy="19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39" name="災害復旧費平均値テキスト"/>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0" name="フローチャート: 判断 639"/>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101752</xdr:rowOff>
    </xdr:from>
    <xdr:to>
      <xdr:col>81</xdr:col>
      <xdr:colOff>50800</xdr:colOff>
      <xdr:row>76</xdr:row>
      <xdr:rowOff>149530</xdr:rowOff>
    </xdr:to>
    <xdr:cxnSp macro="">
      <xdr:nvCxnSpPr>
        <xdr:cNvPr id="641" name="直線コネクタ 640"/>
        <xdr:cNvCxnSpPr/>
      </xdr:nvCxnSpPr>
      <xdr:spPr>
        <a:xfrm flipV="1">
          <a:off x="14592300" y="1313195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2" name="フローチャート: 判断 641"/>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3" name="テキスト ボックス 642"/>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149530</xdr:rowOff>
    </xdr:from>
    <xdr:to>
      <xdr:col>76</xdr:col>
      <xdr:colOff>114300</xdr:colOff>
      <xdr:row>78</xdr:row>
      <xdr:rowOff>22943</xdr:rowOff>
    </xdr:to>
    <xdr:cxnSp macro="">
      <xdr:nvCxnSpPr>
        <xdr:cNvPr id="644" name="直線コネクタ 643"/>
        <xdr:cNvCxnSpPr/>
      </xdr:nvCxnSpPr>
      <xdr:spPr>
        <a:xfrm flipV="1">
          <a:off x="13703300" y="13179730"/>
          <a:ext cx="889000" cy="21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5" name="フローチャート: 判断 644"/>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6" name="テキスト ボックス 645"/>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10998</xdr:rowOff>
    </xdr:from>
    <xdr:to>
      <xdr:col>71</xdr:col>
      <xdr:colOff>177800</xdr:colOff>
      <xdr:row>78</xdr:row>
      <xdr:rowOff>22943</xdr:rowOff>
    </xdr:to>
    <xdr:cxnSp macro="">
      <xdr:nvCxnSpPr>
        <xdr:cNvPr id="647" name="直線コネクタ 646"/>
        <xdr:cNvCxnSpPr/>
      </xdr:nvCxnSpPr>
      <xdr:spPr>
        <a:xfrm>
          <a:off x="12814300" y="13384098"/>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48" name="フローチャート: 判断 647"/>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49" name="テキスト ボックス 648"/>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0" name="フローチャート: 判断 649"/>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1" name="テキスト ボックス 650"/>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78270</xdr:rowOff>
    </xdr:from>
    <xdr:to>
      <xdr:col>85</xdr:col>
      <xdr:colOff>177800</xdr:colOff>
      <xdr:row>78</xdr:row>
      <xdr:rowOff>8420</xdr:rowOff>
    </xdr:to>
    <xdr:sp macro="" textlink="">
      <xdr:nvSpPr>
        <xdr:cNvPr id="657" name="楕円 656"/>
        <xdr:cNvSpPr/>
      </xdr:nvSpPr>
      <xdr:spPr>
        <a:xfrm>
          <a:off x="162687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164647</xdr:rowOff>
    </xdr:from>
    <xdr:ext cx="469744" cy="259045"/>
    <xdr:sp macro="" textlink="">
      <xdr:nvSpPr>
        <xdr:cNvPr id="658" name="災害復旧費該当値テキスト"/>
        <xdr:cNvSpPr txBox="1"/>
      </xdr:nvSpPr>
      <xdr:spPr>
        <a:xfrm>
          <a:off x="16370300" y="131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50952</xdr:rowOff>
    </xdr:from>
    <xdr:to>
      <xdr:col>81</xdr:col>
      <xdr:colOff>101600</xdr:colOff>
      <xdr:row>76</xdr:row>
      <xdr:rowOff>152552</xdr:rowOff>
    </xdr:to>
    <xdr:sp macro="" textlink="">
      <xdr:nvSpPr>
        <xdr:cNvPr id="659" name="楕円 658"/>
        <xdr:cNvSpPr/>
      </xdr:nvSpPr>
      <xdr:spPr>
        <a:xfrm>
          <a:off x="15430500" y="13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143679</xdr:rowOff>
    </xdr:from>
    <xdr:ext cx="469744" cy="259045"/>
    <xdr:sp macro="" textlink="">
      <xdr:nvSpPr>
        <xdr:cNvPr id="660" name="テキスト ボックス 659"/>
        <xdr:cNvSpPr txBox="1"/>
      </xdr:nvSpPr>
      <xdr:spPr>
        <a:xfrm>
          <a:off x="15246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98730</xdr:rowOff>
    </xdr:from>
    <xdr:to>
      <xdr:col>76</xdr:col>
      <xdr:colOff>165100</xdr:colOff>
      <xdr:row>77</xdr:row>
      <xdr:rowOff>28880</xdr:rowOff>
    </xdr:to>
    <xdr:sp macro="" textlink="">
      <xdr:nvSpPr>
        <xdr:cNvPr id="661" name="楕円 660"/>
        <xdr:cNvSpPr/>
      </xdr:nvSpPr>
      <xdr:spPr>
        <a:xfrm>
          <a:off x="14541500" y="131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20007</xdr:rowOff>
    </xdr:from>
    <xdr:ext cx="469744" cy="259045"/>
    <xdr:sp macro="" textlink="">
      <xdr:nvSpPr>
        <xdr:cNvPr id="662" name="テキスト ボックス 661"/>
        <xdr:cNvSpPr txBox="1"/>
      </xdr:nvSpPr>
      <xdr:spPr>
        <a:xfrm>
          <a:off x="14357428" y="132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143593</xdr:rowOff>
    </xdr:from>
    <xdr:to>
      <xdr:col>72</xdr:col>
      <xdr:colOff>38100</xdr:colOff>
      <xdr:row>78</xdr:row>
      <xdr:rowOff>73743</xdr:rowOff>
    </xdr:to>
    <xdr:sp macro="" textlink="">
      <xdr:nvSpPr>
        <xdr:cNvPr id="663" name="楕円 662"/>
        <xdr:cNvSpPr/>
      </xdr:nvSpPr>
      <xdr:spPr>
        <a:xfrm>
          <a:off x="13652500" y="13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64870</xdr:rowOff>
    </xdr:from>
    <xdr:ext cx="313932" cy="259045"/>
    <xdr:sp macro="" textlink="">
      <xdr:nvSpPr>
        <xdr:cNvPr id="664" name="テキスト ボックス 663"/>
        <xdr:cNvSpPr txBox="1"/>
      </xdr:nvSpPr>
      <xdr:spPr>
        <a:xfrm>
          <a:off x="13546333" y="13437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131648</xdr:rowOff>
    </xdr:from>
    <xdr:to>
      <xdr:col>67</xdr:col>
      <xdr:colOff>101600</xdr:colOff>
      <xdr:row>78</xdr:row>
      <xdr:rowOff>61798</xdr:rowOff>
    </xdr:to>
    <xdr:sp macro="" textlink="">
      <xdr:nvSpPr>
        <xdr:cNvPr id="665" name="楕円 664"/>
        <xdr:cNvSpPr/>
      </xdr:nvSpPr>
      <xdr:spPr>
        <a:xfrm>
          <a:off x="12763500" y="1333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52925</xdr:rowOff>
    </xdr:from>
    <xdr:ext cx="378565" cy="259045"/>
    <xdr:sp macro="" textlink="">
      <xdr:nvSpPr>
        <xdr:cNvPr id="666" name="テキスト ボックス 665"/>
        <xdr:cNvSpPr txBox="1"/>
      </xdr:nvSpPr>
      <xdr:spPr>
        <a:xfrm>
          <a:off x="12625017" y="13426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8" name="直線コネクタ 677"/>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9" name="テキスト ボックス 678"/>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0" name="直線コネクタ 67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1" name="テキスト ボックス 680"/>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2" name="直線コネクタ 681"/>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3" name="テキスト ボックス 682"/>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6" name="直線コネクタ 685"/>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7" name="テキスト ボックス 686"/>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8" name="直線コネクタ 68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9" name="テキスト ボックス 68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0" name="直線コネクタ 689"/>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1" name="テキスト ボックス 690"/>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5" name="直線コネクタ 694"/>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6"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7" name="直線コネクタ 696"/>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698"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699" name="直線コネクタ 698"/>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7369</xdr:rowOff>
    </xdr:from>
    <xdr:to>
      <xdr:col>85</xdr:col>
      <xdr:colOff>127000</xdr:colOff>
      <xdr:row>95</xdr:row>
      <xdr:rowOff>52961</xdr:rowOff>
    </xdr:to>
    <xdr:cxnSp macro="">
      <xdr:nvCxnSpPr>
        <xdr:cNvPr id="700" name="直線コネクタ 699"/>
        <xdr:cNvCxnSpPr/>
      </xdr:nvCxnSpPr>
      <xdr:spPr>
        <a:xfrm flipV="1">
          <a:off x="15481300" y="16123669"/>
          <a:ext cx="838200" cy="2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1" name="公債費平均値テキスト"/>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2" name="フローチャート: 判断 701"/>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52961</xdr:rowOff>
    </xdr:from>
    <xdr:to>
      <xdr:col>81</xdr:col>
      <xdr:colOff>50800</xdr:colOff>
      <xdr:row>95</xdr:row>
      <xdr:rowOff>114883</xdr:rowOff>
    </xdr:to>
    <xdr:cxnSp macro="">
      <xdr:nvCxnSpPr>
        <xdr:cNvPr id="703" name="直線コネクタ 702"/>
        <xdr:cNvCxnSpPr/>
      </xdr:nvCxnSpPr>
      <xdr:spPr>
        <a:xfrm flipV="1">
          <a:off x="14592300" y="16340711"/>
          <a:ext cx="889000" cy="6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4" name="フローチャート: 判断 703"/>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5" name="テキスト ボックス 704"/>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114883</xdr:rowOff>
    </xdr:from>
    <xdr:to>
      <xdr:col>76</xdr:col>
      <xdr:colOff>114300</xdr:colOff>
      <xdr:row>95</xdr:row>
      <xdr:rowOff>132071</xdr:rowOff>
    </xdr:to>
    <xdr:cxnSp macro="">
      <xdr:nvCxnSpPr>
        <xdr:cNvPr id="706" name="直線コネクタ 705"/>
        <xdr:cNvCxnSpPr/>
      </xdr:nvCxnSpPr>
      <xdr:spPr>
        <a:xfrm flipV="1">
          <a:off x="13703300" y="16402633"/>
          <a:ext cx="889000" cy="1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7" name="フローチャート: 判断 706"/>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08" name="テキスト ボックス 707"/>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132071</xdr:rowOff>
    </xdr:from>
    <xdr:to>
      <xdr:col>71</xdr:col>
      <xdr:colOff>177800</xdr:colOff>
      <xdr:row>95</xdr:row>
      <xdr:rowOff>148744</xdr:rowOff>
    </xdr:to>
    <xdr:cxnSp macro="">
      <xdr:nvCxnSpPr>
        <xdr:cNvPr id="709" name="直線コネクタ 708"/>
        <xdr:cNvCxnSpPr/>
      </xdr:nvCxnSpPr>
      <xdr:spPr>
        <a:xfrm flipV="1">
          <a:off x="12814300" y="16419821"/>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0" name="フローチャート: 判断 709"/>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141205</xdr:rowOff>
    </xdr:from>
    <xdr:ext cx="534377" cy="259045"/>
    <xdr:sp macro="" textlink="">
      <xdr:nvSpPr>
        <xdr:cNvPr id="711" name="テキスト ボックス 710"/>
        <xdr:cNvSpPr txBox="1"/>
      </xdr:nvSpPr>
      <xdr:spPr>
        <a:xfrm>
          <a:off x="13436111" y="1608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2" name="フローチャート: 判断 711"/>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31233</xdr:rowOff>
    </xdr:from>
    <xdr:ext cx="534377" cy="259045"/>
    <xdr:sp macro="" textlink="">
      <xdr:nvSpPr>
        <xdr:cNvPr id="713" name="テキスト ボックス 712"/>
        <xdr:cNvSpPr txBox="1"/>
      </xdr:nvSpPr>
      <xdr:spPr>
        <a:xfrm>
          <a:off x="12547111" y="1614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128019</xdr:rowOff>
    </xdr:from>
    <xdr:to>
      <xdr:col>85</xdr:col>
      <xdr:colOff>177800</xdr:colOff>
      <xdr:row>94</xdr:row>
      <xdr:rowOff>58169</xdr:rowOff>
    </xdr:to>
    <xdr:sp macro="" textlink="">
      <xdr:nvSpPr>
        <xdr:cNvPr id="719" name="楕円 718"/>
        <xdr:cNvSpPr/>
      </xdr:nvSpPr>
      <xdr:spPr>
        <a:xfrm>
          <a:off x="16268700" y="1607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150896</xdr:rowOff>
    </xdr:from>
    <xdr:ext cx="534377" cy="259045"/>
    <xdr:sp macro="" textlink="">
      <xdr:nvSpPr>
        <xdr:cNvPr id="720" name="公債費該当値テキスト"/>
        <xdr:cNvSpPr txBox="1"/>
      </xdr:nvSpPr>
      <xdr:spPr>
        <a:xfrm>
          <a:off x="16370300" y="1592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2161</xdr:rowOff>
    </xdr:from>
    <xdr:to>
      <xdr:col>81</xdr:col>
      <xdr:colOff>101600</xdr:colOff>
      <xdr:row>95</xdr:row>
      <xdr:rowOff>103761</xdr:rowOff>
    </xdr:to>
    <xdr:sp macro="" textlink="">
      <xdr:nvSpPr>
        <xdr:cNvPr id="721" name="楕円 720"/>
        <xdr:cNvSpPr/>
      </xdr:nvSpPr>
      <xdr:spPr>
        <a:xfrm>
          <a:off x="15430500" y="162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120288</xdr:rowOff>
    </xdr:from>
    <xdr:ext cx="534377" cy="259045"/>
    <xdr:sp macro="" textlink="">
      <xdr:nvSpPr>
        <xdr:cNvPr id="722" name="テキスト ボックス 721"/>
        <xdr:cNvSpPr txBox="1"/>
      </xdr:nvSpPr>
      <xdr:spPr>
        <a:xfrm>
          <a:off x="15214111" y="1606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64083</xdr:rowOff>
    </xdr:from>
    <xdr:to>
      <xdr:col>76</xdr:col>
      <xdr:colOff>165100</xdr:colOff>
      <xdr:row>95</xdr:row>
      <xdr:rowOff>165683</xdr:rowOff>
    </xdr:to>
    <xdr:sp macro="" textlink="">
      <xdr:nvSpPr>
        <xdr:cNvPr id="723" name="楕円 722"/>
        <xdr:cNvSpPr/>
      </xdr:nvSpPr>
      <xdr:spPr>
        <a:xfrm>
          <a:off x="14541500" y="163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10760</xdr:rowOff>
    </xdr:from>
    <xdr:ext cx="534377" cy="259045"/>
    <xdr:sp macro="" textlink="">
      <xdr:nvSpPr>
        <xdr:cNvPr id="724" name="テキスト ボックス 723"/>
        <xdr:cNvSpPr txBox="1"/>
      </xdr:nvSpPr>
      <xdr:spPr>
        <a:xfrm>
          <a:off x="14325111" y="1612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81271</xdr:rowOff>
    </xdr:from>
    <xdr:to>
      <xdr:col>72</xdr:col>
      <xdr:colOff>38100</xdr:colOff>
      <xdr:row>96</xdr:row>
      <xdr:rowOff>11421</xdr:rowOff>
    </xdr:to>
    <xdr:sp macro="" textlink="">
      <xdr:nvSpPr>
        <xdr:cNvPr id="725" name="楕円 724"/>
        <xdr:cNvSpPr/>
      </xdr:nvSpPr>
      <xdr:spPr>
        <a:xfrm>
          <a:off x="13652500" y="163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2548</xdr:rowOff>
    </xdr:from>
    <xdr:ext cx="534377" cy="259045"/>
    <xdr:sp macro="" textlink="">
      <xdr:nvSpPr>
        <xdr:cNvPr id="726" name="テキスト ボックス 725"/>
        <xdr:cNvSpPr txBox="1"/>
      </xdr:nvSpPr>
      <xdr:spPr>
        <a:xfrm>
          <a:off x="13436111" y="164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97944</xdr:rowOff>
    </xdr:from>
    <xdr:to>
      <xdr:col>67</xdr:col>
      <xdr:colOff>101600</xdr:colOff>
      <xdr:row>96</xdr:row>
      <xdr:rowOff>28094</xdr:rowOff>
    </xdr:to>
    <xdr:sp macro="" textlink="">
      <xdr:nvSpPr>
        <xdr:cNvPr id="727" name="楕円 726"/>
        <xdr:cNvSpPr/>
      </xdr:nvSpPr>
      <xdr:spPr>
        <a:xfrm>
          <a:off x="12763500" y="1638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19221</xdr:rowOff>
    </xdr:from>
    <xdr:ext cx="534377" cy="259045"/>
    <xdr:sp macro="" textlink="">
      <xdr:nvSpPr>
        <xdr:cNvPr id="728" name="テキスト ボックス 727"/>
        <xdr:cNvSpPr txBox="1"/>
      </xdr:nvSpPr>
      <xdr:spPr>
        <a:xfrm>
          <a:off x="12547111" y="1647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9" name="直線コネクタ 73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0" name="テキスト ボックス 73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2" name="テキスト ボックス 74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3" name="直線コネクタ 74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4" name="テキスト ボックス 74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60719</xdr:rowOff>
    </xdr:from>
    <xdr:to>
      <xdr:col>116</xdr:col>
      <xdr:colOff>62864</xdr:colOff>
      <xdr:row>38</xdr:row>
      <xdr:rowOff>25400</xdr:rowOff>
    </xdr:to>
    <xdr:cxnSp macro="">
      <xdr:nvCxnSpPr>
        <xdr:cNvPr id="748" name="直線コネクタ 747"/>
        <xdr:cNvCxnSpPr/>
      </xdr:nvCxnSpPr>
      <xdr:spPr>
        <a:xfrm flipV="1">
          <a:off x="22159595" y="6404369"/>
          <a:ext cx="1269" cy="136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75569</xdr:rowOff>
    </xdr:from>
    <xdr:ext cx="249299" cy="259045"/>
    <xdr:sp macro="" textlink="">
      <xdr:nvSpPr>
        <xdr:cNvPr id="749" name="諸支出金最小値テキスト"/>
        <xdr:cNvSpPr txBox="1"/>
      </xdr:nvSpPr>
      <xdr:spPr>
        <a:xfrm>
          <a:off x="22212300" y="65906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0" name="直線コネクタ 74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7396</xdr:rowOff>
    </xdr:from>
    <xdr:ext cx="469744" cy="259045"/>
    <xdr:sp macro="" textlink="">
      <xdr:nvSpPr>
        <xdr:cNvPr id="751" name="諸支出金最大値テキスト"/>
        <xdr:cNvSpPr txBox="1"/>
      </xdr:nvSpPr>
      <xdr:spPr>
        <a:xfrm>
          <a:off x="22212300" y="617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37</xdr:row>
      <xdr:rowOff>60719</xdr:rowOff>
    </xdr:from>
    <xdr:to>
      <xdr:col>116</xdr:col>
      <xdr:colOff>152400</xdr:colOff>
      <xdr:row>37</xdr:row>
      <xdr:rowOff>60719</xdr:rowOff>
    </xdr:to>
    <xdr:cxnSp macro="">
      <xdr:nvCxnSpPr>
        <xdr:cNvPr id="752" name="直線コネクタ 751"/>
        <xdr:cNvCxnSpPr/>
      </xdr:nvCxnSpPr>
      <xdr:spPr>
        <a:xfrm>
          <a:off x="22072600" y="640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3" name="直線コネクタ 75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164469</xdr:rowOff>
    </xdr:from>
    <xdr:ext cx="313932" cy="259045"/>
    <xdr:sp macro="" textlink="">
      <xdr:nvSpPr>
        <xdr:cNvPr id="754" name="諸支出金平均値テキスト"/>
        <xdr:cNvSpPr txBox="1"/>
      </xdr:nvSpPr>
      <xdr:spPr>
        <a:xfrm>
          <a:off x="22212300" y="63366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141592</xdr:rowOff>
    </xdr:from>
    <xdr:to>
      <xdr:col>116</xdr:col>
      <xdr:colOff>114300</xdr:colOff>
      <xdr:row>38</xdr:row>
      <xdr:rowOff>71742</xdr:rowOff>
    </xdr:to>
    <xdr:sp macro="" textlink="">
      <xdr:nvSpPr>
        <xdr:cNvPr id="755" name="フローチャート: 判断 754"/>
        <xdr:cNvSpPr/>
      </xdr:nvSpPr>
      <xdr:spPr>
        <a:xfrm>
          <a:off x="22110700" y="64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6" name="直線コネクタ 75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141649</xdr:rowOff>
    </xdr:from>
    <xdr:to>
      <xdr:col>112</xdr:col>
      <xdr:colOff>38100</xdr:colOff>
      <xdr:row>38</xdr:row>
      <xdr:rowOff>71799</xdr:rowOff>
    </xdr:to>
    <xdr:sp macro="" textlink="">
      <xdr:nvSpPr>
        <xdr:cNvPr id="757" name="フローチャート: 判断 756"/>
        <xdr:cNvSpPr/>
      </xdr:nvSpPr>
      <xdr:spPr>
        <a:xfrm>
          <a:off x="21272500" y="648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88326</xdr:rowOff>
    </xdr:from>
    <xdr:ext cx="313932" cy="259045"/>
    <xdr:sp macro="" textlink="">
      <xdr:nvSpPr>
        <xdr:cNvPr id="758" name="テキスト ボックス 757"/>
        <xdr:cNvSpPr txBox="1"/>
      </xdr:nvSpPr>
      <xdr:spPr>
        <a:xfrm>
          <a:off x="21166333" y="626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9" name="直線コネクタ 758"/>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140335</xdr:rowOff>
    </xdr:from>
    <xdr:to>
      <xdr:col>107</xdr:col>
      <xdr:colOff>101600</xdr:colOff>
      <xdr:row>38</xdr:row>
      <xdr:rowOff>70485</xdr:rowOff>
    </xdr:to>
    <xdr:sp macro="" textlink="">
      <xdr:nvSpPr>
        <xdr:cNvPr id="760" name="フローチャート: 判断 759"/>
        <xdr:cNvSpPr/>
      </xdr:nvSpPr>
      <xdr:spPr>
        <a:xfrm>
          <a:off x="20383500" y="648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87012</xdr:rowOff>
    </xdr:from>
    <xdr:ext cx="378565" cy="259045"/>
    <xdr:sp macro="" textlink="">
      <xdr:nvSpPr>
        <xdr:cNvPr id="761" name="テキスト ボックス 760"/>
        <xdr:cNvSpPr txBox="1"/>
      </xdr:nvSpPr>
      <xdr:spPr>
        <a:xfrm>
          <a:off x="20245017" y="6259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48832</xdr:rowOff>
    </xdr:from>
    <xdr:to>
      <xdr:col>102</xdr:col>
      <xdr:colOff>114300</xdr:colOff>
      <xdr:row>38</xdr:row>
      <xdr:rowOff>25400</xdr:rowOff>
    </xdr:to>
    <xdr:cxnSp macro="">
      <xdr:nvCxnSpPr>
        <xdr:cNvPr id="762" name="直線コネクタ 761"/>
        <xdr:cNvCxnSpPr/>
      </xdr:nvCxnSpPr>
      <xdr:spPr>
        <a:xfrm>
          <a:off x="18656300" y="5363782"/>
          <a:ext cx="889000" cy="117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143993</xdr:rowOff>
    </xdr:from>
    <xdr:to>
      <xdr:col>102</xdr:col>
      <xdr:colOff>165100</xdr:colOff>
      <xdr:row>38</xdr:row>
      <xdr:rowOff>74143</xdr:rowOff>
    </xdr:to>
    <xdr:sp macro="" textlink="">
      <xdr:nvSpPr>
        <xdr:cNvPr id="763" name="フローチャート: 判断 762"/>
        <xdr:cNvSpPr/>
      </xdr:nvSpPr>
      <xdr:spPr>
        <a:xfrm>
          <a:off x="19494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90670</xdr:rowOff>
    </xdr:from>
    <xdr:ext cx="313932" cy="259045"/>
    <xdr:sp macro="" textlink="">
      <xdr:nvSpPr>
        <xdr:cNvPr id="764" name="テキスト ボックス 763"/>
        <xdr:cNvSpPr txBox="1"/>
      </xdr:nvSpPr>
      <xdr:spPr>
        <a:xfrm>
          <a:off x="19388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113989</xdr:rowOff>
    </xdr:from>
    <xdr:to>
      <xdr:col>98</xdr:col>
      <xdr:colOff>38100</xdr:colOff>
      <xdr:row>38</xdr:row>
      <xdr:rowOff>44138</xdr:rowOff>
    </xdr:to>
    <xdr:sp macro="" textlink="">
      <xdr:nvSpPr>
        <xdr:cNvPr id="765" name="フローチャート: 判断 764"/>
        <xdr:cNvSpPr/>
      </xdr:nvSpPr>
      <xdr:spPr>
        <a:xfrm>
          <a:off x="186055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35266</xdr:rowOff>
    </xdr:from>
    <xdr:ext cx="378565" cy="259045"/>
    <xdr:sp macro="" textlink="">
      <xdr:nvSpPr>
        <xdr:cNvPr id="766" name="テキスト ボックス 765"/>
        <xdr:cNvSpPr txBox="1"/>
      </xdr:nvSpPr>
      <xdr:spPr>
        <a:xfrm>
          <a:off x="18467017" y="6550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2" name="楕円 77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120019</xdr:rowOff>
    </xdr:from>
    <xdr:ext cx="249299" cy="259045"/>
    <xdr:sp macro="" textlink="">
      <xdr:nvSpPr>
        <xdr:cNvPr id="773" name="諸支出金該当値テキスト"/>
        <xdr:cNvSpPr txBox="1"/>
      </xdr:nvSpPr>
      <xdr:spPr>
        <a:xfrm>
          <a:off x="22212300" y="64636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4" name="楕円 77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5" name="テキスト ボックス 774"/>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6" name="楕円 77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7" name="テキスト ボックス 77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8" name="楕円 77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9" name="テキスト ボックス 778"/>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169482</xdr:rowOff>
    </xdr:from>
    <xdr:to>
      <xdr:col>98</xdr:col>
      <xdr:colOff>38100</xdr:colOff>
      <xdr:row>31</xdr:row>
      <xdr:rowOff>99632</xdr:rowOff>
    </xdr:to>
    <xdr:sp macro="" textlink="">
      <xdr:nvSpPr>
        <xdr:cNvPr id="780" name="楕円 779"/>
        <xdr:cNvSpPr/>
      </xdr:nvSpPr>
      <xdr:spPr>
        <a:xfrm>
          <a:off x="18605500" y="531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116159</xdr:rowOff>
    </xdr:from>
    <xdr:ext cx="534377" cy="259045"/>
    <xdr:sp macro="" textlink="">
      <xdr:nvSpPr>
        <xdr:cNvPr id="781" name="テキスト ボックス 780"/>
        <xdr:cNvSpPr txBox="1"/>
      </xdr:nvSpPr>
      <xdr:spPr>
        <a:xfrm>
          <a:off x="18389111" y="50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住民一人当たりのコストについて、総務費は</a:t>
          </a:r>
          <a:r>
            <a:rPr kumimoji="1" lang="en-US" altLang="ja-JP" sz="1200">
              <a:latin typeface="ＭＳ Ｐゴシック" panose="020B0600070205080204" pitchFamily="50" charset="-128"/>
              <a:ea typeface="ＭＳ Ｐゴシック" panose="020B0600070205080204" pitchFamily="50" charset="-128"/>
            </a:rPr>
            <a:t>154,288</a:t>
          </a:r>
          <a:r>
            <a:rPr kumimoji="1" lang="ja-JP" altLang="en-US" sz="1200">
              <a:latin typeface="ＭＳ Ｐゴシック" panose="020B0600070205080204" pitchFamily="50" charset="-128"/>
              <a:ea typeface="ＭＳ Ｐゴシック" panose="020B0600070205080204" pitchFamily="50" charset="-128"/>
            </a:rPr>
            <a:t>円で前年度（</a:t>
          </a:r>
          <a:r>
            <a:rPr kumimoji="1" lang="en-US" altLang="ja-JP" sz="1200">
              <a:latin typeface="ＭＳ Ｐゴシック" panose="020B0600070205080204" pitchFamily="50" charset="-128"/>
              <a:ea typeface="ＭＳ Ｐゴシック" panose="020B0600070205080204" pitchFamily="50" charset="-128"/>
            </a:rPr>
            <a:t>159,886</a:t>
          </a:r>
          <a:r>
            <a:rPr kumimoji="1" lang="ja-JP" altLang="en-US" sz="1200">
              <a:latin typeface="ＭＳ Ｐゴシック" panose="020B0600070205080204" pitchFamily="50" charset="-128"/>
              <a:ea typeface="ＭＳ Ｐゴシック" panose="020B0600070205080204" pitchFamily="50" charset="-128"/>
            </a:rPr>
            <a:t>円）より</a:t>
          </a:r>
          <a:r>
            <a:rPr kumimoji="1" lang="en-US" altLang="ja-JP" sz="1200">
              <a:latin typeface="ＭＳ Ｐゴシック" panose="020B0600070205080204" pitchFamily="50" charset="-128"/>
              <a:ea typeface="ＭＳ Ｐゴシック" panose="020B0600070205080204" pitchFamily="50" charset="-128"/>
            </a:rPr>
            <a:t>3.5</a:t>
          </a:r>
          <a:r>
            <a:rPr kumimoji="1" lang="ja-JP" altLang="en-US" sz="1200">
              <a:latin typeface="ＭＳ Ｐゴシック" panose="020B0600070205080204" pitchFamily="50" charset="-128"/>
              <a:ea typeface="ＭＳ Ｐゴシック" panose="020B0600070205080204" pitchFamily="50" charset="-128"/>
            </a:rPr>
            <a:t>％減少し、類似団体平均を</a:t>
          </a:r>
          <a:r>
            <a:rPr kumimoji="1" lang="en-US" altLang="ja-JP" sz="1200">
              <a:latin typeface="ＭＳ Ｐゴシック" panose="020B0600070205080204" pitchFamily="50" charset="-128"/>
              <a:ea typeface="ＭＳ Ｐゴシック" panose="020B0600070205080204" pitchFamily="50" charset="-128"/>
            </a:rPr>
            <a:t>39,968</a:t>
          </a:r>
          <a:r>
            <a:rPr kumimoji="1" lang="ja-JP" altLang="en-US" sz="1200">
              <a:latin typeface="ＭＳ Ｐゴシック" panose="020B0600070205080204" pitchFamily="50" charset="-128"/>
              <a:ea typeface="ＭＳ Ｐゴシック" panose="020B0600070205080204" pitchFamily="50" charset="-128"/>
            </a:rPr>
            <a:t>円上回った。金浦こ線橋改修事業や旧上郷小学校整備事業の減少などの一方、旧上浜小学校利活用事業の増加や旧釜ケ台小中学校解体事業の新規実施などが主な要因である。</a:t>
          </a:r>
        </a:p>
        <a:p>
          <a:r>
            <a:rPr kumimoji="1" lang="ja-JP" altLang="en-US" sz="1200">
              <a:latin typeface="ＭＳ Ｐゴシック" panose="020B0600070205080204" pitchFamily="50" charset="-128"/>
              <a:ea typeface="ＭＳ Ｐゴシック" panose="020B0600070205080204" pitchFamily="50" charset="-128"/>
            </a:rPr>
            <a:t>　商工費は</a:t>
          </a:r>
          <a:r>
            <a:rPr kumimoji="1" lang="en-US" altLang="ja-JP" sz="1200">
              <a:latin typeface="ＭＳ Ｐゴシック" panose="020B0600070205080204" pitchFamily="50" charset="-128"/>
              <a:ea typeface="ＭＳ Ｐゴシック" panose="020B0600070205080204" pitchFamily="50" charset="-128"/>
            </a:rPr>
            <a:t>33,846</a:t>
          </a:r>
          <a:r>
            <a:rPr kumimoji="1" lang="ja-JP" altLang="en-US" sz="1200">
              <a:latin typeface="ＭＳ Ｐゴシック" panose="020B0600070205080204" pitchFamily="50" charset="-128"/>
              <a:ea typeface="ＭＳ Ｐゴシック" panose="020B0600070205080204" pitchFamily="50" charset="-128"/>
            </a:rPr>
            <a:t>円で前年度（</a:t>
          </a:r>
          <a:r>
            <a:rPr kumimoji="1" lang="en-US" altLang="ja-JP" sz="1200">
              <a:latin typeface="ＭＳ Ｐゴシック" panose="020B0600070205080204" pitchFamily="50" charset="-128"/>
              <a:ea typeface="ＭＳ Ｐゴシック" panose="020B0600070205080204" pitchFamily="50" charset="-128"/>
            </a:rPr>
            <a:t>43,111</a:t>
          </a:r>
          <a:r>
            <a:rPr kumimoji="1" lang="ja-JP" altLang="en-US" sz="1200">
              <a:latin typeface="ＭＳ Ｐゴシック" panose="020B0600070205080204" pitchFamily="50" charset="-128"/>
              <a:ea typeface="ＭＳ Ｐゴシック" panose="020B0600070205080204" pitchFamily="50" charset="-128"/>
            </a:rPr>
            <a:t>円）より</a:t>
          </a:r>
          <a:r>
            <a:rPr kumimoji="1" lang="en-US" altLang="ja-JP" sz="1200">
              <a:latin typeface="ＭＳ Ｐゴシック" panose="020B0600070205080204" pitchFamily="50" charset="-128"/>
              <a:ea typeface="ＭＳ Ｐゴシック" panose="020B0600070205080204" pitchFamily="50" charset="-128"/>
            </a:rPr>
            <a:t>21.5%</a:t>
          </a:r>
          <a:r>
            <a:rPr kumimoji="1" lang="ja-JP" altLang="en-US" sz="1200">
              <a:latin typeface="ＭＳ Ｐゴシック" panose="020B0600070205080204" pitchFamily="50" charset="-128"/>
              <a:ea typeface="ＭＳ Ｐゴシック" panose="020B0600070205080204" pitchFamily="50" charset="-128"/>
            </a:rPr>
            <a:t>減少し、類似団体平均を</a:t>
          </a:r>
          <a:r>
            <a:rPr kumimoji="1" lang="en-US" altLang="ja-JP" sz="1200">
              <a:latin typeface="ＭＳ Ｐゴシック" panose="020B0600070205080204" pitchFamily="50" charset="-128"/>
              <a:ea typeface="ＭＳ Ｐゴシック" panose="020B0600070205080204" pitchFamily="50" charset="-128"/>
            </a:rPr>
            <a:t>3,865</a:t>
          </a:r>
          <a:r>
            <a:rPr kumimoji="1" lang="ja-JP" altLang="en-US" sz="1200">
              <a:latin typeface="ＭＳ Ｐゴシック" panose="020B0600070205080204" pitchFamily="50" charset="-128"/>
              <a:ea typeface="ＭＳ Ｐゴシック" panose="020B0600070205080204" pitchFamily="50" charset="-128"/>
            </a:rPr>
            <a:t>円上回った。新型コロナウイルス感染症対策事業、アウトドア拠点づくり事業、企業立地促進事業などの減少が主な要因である。</a:t>
          </a:r>
        </a:p>
        <a:p>
          <a:r>
            <a:rPr kumimoji="1" lang="ja-JP" altLang="en-US" sz="1200">
              <a:latin typeface="ＭＳ Ｐゴシック" panose="020B0600070205080204" pitchFamily="50" charset="-128"/>
              <a:ea typeface="ＭＳ Ｐゴシック" panose="020B0600070205080204" pitchFamily="50" charset="-128"/>
            </a:rPr>
            <a:t>　労働費は</a:t>
          </a:r>
          <a:r>
            <a:rPr kumimoji="1" lang="en-US" altLang="ja-JP" sz="1200">
              <a:latin typeface="ＭＳ Ｐゴシック" panose="020B0600070205080204" pitchFamily="50" charset="-128"/>
              <a:ea typeface="ＭＳ Ｐゴシック" panose="020B0600070205080204" pitchFamily="50" charset="-128"/>
            </a:rPr>
            <a:t>565</a:t>
          </a:r>
          <a:r>
            <a:rPr kumimoji="1" lang="ja-JP" altLang="en-US" sz="1200">
              <a:latin typeface="ＭＳ Ｐゴシック" panose="020B0600070205080204" pitchFamily="50" charset="-128"/>
              <a:ea typeface="ＭＳ Ｐゴシック" panose="020B0600070205080204" pitchFamily="50" charset="-128"/>
            </a:rPr>
            <a:t>円で前年度（</a:t>
          </a:r>
          <a:r>
            <a:rPr kumimoji="1" lang="en-US" altLang="ja-JP" sz="1200">
              <a:latin typeface="ＭＳ Ｐゴシック" panose="020B0600070205080204" pitchFamily="50" charset="-128"/>
              <a:ea typeface="ＭＳ Ｐゴシック" panose="020B0600070205080204" pitchFamily="50" charset="-128"/>
            </a:rPr>
            <a:t>1,196</a:t>
          </a:r>
          <a:r>
            <a:rPr kumimoji="1" lang="ja-JP" altLang="en-US" sz="1200">
              <a:latin typeface="ＭＳ Ｐゴシック" panose="020B0600070205080204" pitchFamily="50" charset="-128"/>
              <a:ea typeface="ＭＳ Ｐゴシック" panose="020B0600070205080204" pitchFamily="50" charset="-128"/>
            </a:rPr>
            <a:t>円）より</a:t>
          </a:r>
          <a:r>
            <a:rPr kumimoji="1" lang="en-US" altLang="ja-JP" sz="1200">
              <a:latin typeface="ＭＳ Ｐゴシック" panose="020B0600070205080204" pitchFamily="50" charset="-128"/>
              <a:ea typeface="ＭＳ Ｐゴシック" panose="020B0600070205080204" pitchFamily="50" charset="-128"/>
            </a:rPr>
            <a:t>52.8%</a:t>
          </a:r>
          <a:r>
            <a:rPr kumimoji="1" lang="ja-JP" altLang="en-US" sz="1200">
              <a:latin typeface="ＭＳ Ｐゴシック" panose="020B0600070205080204" pitchFamily="50" charset="-128"/>
              <a:ea typeface="ＭＳ Ｐゴシック" panose="020B0600070205080204" pitchFamily="50" charset="-128"/>
            </a:rPr>
            <a:t>減少し、類似団体平均を</a:t>
          </a:r>
          <a:r>
            <a:rPr kumimoji="1" lang="en-US" altLang="ja-JP" sz="1200">
              <a:latin typeface="ＭＳ Ｐゴシック" panose="020B0600070205080204" pitchFamily="50" charset="-128"/>
              <a:ea typeface="ＭＳ Ｐゴシック" panose="020B0600070205080204" pitchFamily="50" charset="-128"/>
            </a:rPr>
            <a:t>609</a:t>
          </a:r>
          <a:r>
            <a:rPr kumimoji="1" lang="ja-JP" altLang="en-US" sz="1200">
              <a:latin typeface="ＭＳ Ｐゴシック" panose="020B0600070205080204" pitchFamily="50" charset="-128"/>
              <a:ea typeface="ＭＳ Ｐゴシック" panose="020B0600070205080204" pitchFamily="50" charset="-128"/>
            </a:rPr>
            <a:t>円下回った。事業終了によるフレッシュワーク奨励金の皆減が主な理由である。</a:t>
          </a:r>
        </a:p>
        <a:p>
          <a:r>
            <a:rPr kumimoji="1" lang="ja-JP" altLang="en-US" sz="1200">
              <a:latin typeface="ＭＳ Ｐゴシック" panose="020B0600070205080204" pitchFamily="50" charset="-128"/>
              <a:ea typeface="ＭＳ Ｐゴシック" panose="020B0600070205080204" pitchFamily="50" charset="-128"/>
            </a:rPr>
            <a:t>　議会費は</a:t>
          </a:r>
          <a:r>
            <a:rPr kumimoji="1" lang="en-US" altLang="ja-JP" sz="1200">
              <a:latin typeface="ＭＳ Ｐゴシック" panose="020B0600070205080204" pitchFamily="50" charset="-128"/>
              <a:ea typeface="ＭＳ Ｐゴシック" panose="020B0600070205080204" pitchFamily="50" charset="-128"/>
            </a:rPr>
            <a:t>5,403</a:t>
          </a:r>
          <a:r>
            <a:rPr kumimoji="1" lang="ja-JP" altLang="en-US" sz="1200">
              <a:latin typeface="ＭＳ Ｐゴシック" panose="020B0600070205080204" pitchFamily="50" charset="-128"/>
              <a:ea typeface="ＭＳ Ｐゴシック" panose="020B0600070205080204" pitchFamily="50" charset="-128"/>
            </a:rPr>
            <a:t>円で前年度（</a:t>
          </a:r>
          <a:r>
            <a:rPr kumimoji="1" lang="en-US" altLang="ja-JP" sz="1200">
              <a:latin typeface="ＭＳ Ｐゴシック" panose="020B0600070205080204" pitchFamily="50" charset="-128"/>
              <a:ea typeface="ＭＳ Ｐゴシック" panose="020B0600070205080204" pitchFamily="50" charset="-128"/>
            </a:rPr>
            <a:t>5,031</a:t>
          </a:r>
          <a:r>
            <a:rPr kumimoji="1" lang="ja-JP" altLang="en-US" sz="1200">
              <a:latin typeface="ＭＳ Ｐゴシック" panose="020B0600070205080204" pitchFamily="50" charset="-128"/>
              <a:ea typeface="ＭＳ Ｐゴシック" panose="020B0600070205080204" pitchFamily="50" charset="-128"/>
            </a:rPr>
            <a:t>円）より</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％増加し、類似団体平均を</a:t>
          </a:r>
          <a:r>
            <a:rPr kumimoji="1" lang="en-US" altLang="ja-JP" sz="1200">
              <a:latin typeface="ＭＳ Ｐゴシック" panose="020B0600070205080204" pitchFamily="50" charset="-128"/>
              <a:ea typeface="ＭＳ Ｐゴシック" panose="020B0600070205080204" pitchFamily="50" charset="-128"/>
            </a:rPr>
            <a:t>383</a:t>
          </a:r>
          <a:r>
            <a:rPr kumimoji="1" lang="ja-JP" altLang="en-US" sz="1200">
              <a:latin typeface="ＭＳ Ｐゴシック" panose="020B0600070205080204" pitchFamily="50" charset="-128"/>
              <a:ea typeface="ＭＳ Ｐゴシック" panose="020B0600070205080204" pitchFamily="50" charset="-128"/>
            </a:rPr>
            <a:t>円上回った。議員報酬月額の改定や、コロナ禍に中止していた視察等の再開による旅費の増加が主な要因である。</a:t>
          </a:r>
        </a:p>
        <a:p>
          <a:r>
            <a:rPr kumimoji="1" lang="ja-JP" altLang="en-US" sz="1200">
              <a:latin typeface="ＭＳ Ｐゴシック" panose="020B0600070205080204" pitchFamily="50" charset="-128"/>
              <a:ea typeface="ＭＳ Ｐゴシック" panose="020B0600070205080204" pitchFamily="50" charset="-128"/>
            </a:rPr>
            <a:t>　土木費は</a:t>
          </a:r>
          <a:r>
            <a:rPr kumimoji="1" lang="en-US" altLang="ja-JP" sz="1200">
              <a:latin typeface="ＭＳ Ｐゴシック" panose="020B0600070205080204" pitchFamily="50" charset="-128"/>
              <a:ea typeface="ＭＳ Ｐゴシック" panose="020B0600070205080204" pitchFamily="50" charset="-128"/>
            </a:rPr>
            <a:t>75,205</a:t>
          </a:r>
          <a:r>
            <a:rPr kumimoji="1" lang="ja-JP" altLang="en-US" sz="1200">
              <a:latin typeface="ＭＳ Ｐゴシック" panose="020B0600070205080204" pitchFamily="50" charset="-128"/>
              <a:ea typeface="ＭＳ Ｐゴシック" panose="020B0600070205080204" pitchFamily="50" charset="-128"/>
            </a:rPr>
            <a:t>円で前年度（</a:t>
          </a:r>
          <a:r>
            <a:rPr kumimoji="1" lang="en-US" altLang="ja-JP" sz="1200">
              <a:latin typeface="ＭＳ Ｐゴシック" panose="020B0600070205080204" pitchFamily="50" charset="-128"/>
              <a:ea typeface="ＭＳ Ｐゴシック" panose="020B0600070205080204" pitchFamily="50" charset="-128"/>
            </a:rPr>
            <a:t>69,521</a:t>
          </a:r>
          <a:r>
            <a:rPr kumimoji="1" lang="ja-JP" altLang="en-US" sz="1200">
              <a:latin typeface="ＭＳ Ｐゴシック" panose="020B0600070205080204" pitchFamily="50" charset="-128"/>
              <a:ea typeface="ＭＳ Ｐゴシック" panose="020B0600070205080204" pitchFamily="50" charset="-128"/>
            </a:rPr>
            <a:t>円）より</a:t>
          </a:r>
          <a:r>
            <a:rPr kumimoji="1" lang="en-US" altLang="ja-JP" sz="1200">
              <a:latin typeface="ＭＳ Ｐゴシック" panose="020B0600070205080204" pitchFamily="50" charset="-128"/>
              <a:ea typeface="ＭＳ Ｐゴシック" panose="020B0600070205080204" pitchFamily="50" charset="-128"/>
            </a:rPr>
            <a:t>8.2</a:t>
          </a:r>
          <a:r>
            <a:rPr kumimoji="1" lang="ja-JP" altLang="en-US" sz="1200">
              <a:latin typeface="ＭＳ Ｐゴシック" panose="020B0600070205080204" pitchFamily="50" charset="-128"/>
              <a:ea typeface="ＭＳ Ｐゴシック" panose="020B0600070205080204" pitchFamily="50" charset="-128"/>
            </a:rPr>
            <a:t>％増加し、類似団体平均を</a:t>
          </a:r>
          <a:r>
            <a:rPr kumimoji="1" lang="en-US" altLang="ja-JP" sz="1200">
              <a:latin typeface="ＭＳ Ｐゴシック" panose="020B0600070205080204" pitchFamily="50" charset="-128"/>
              <a:ea typeface="ＭＳ Ｐゴシック" panose="020B0600070205080204" pitchFamily="50" charset="-128"/>
            </a:rPr>
            <a:t>12,089</a:t>
          </a:r>
          <a:r>
            <a:rPr kumimoji="1" lang="ja-JP" altLang="en-US" sz="1200">
              <a:latin typeface="ＭＳ Ｐゴシック" panose="020B0600070205080204" pitchFamily="50" charset="-128"/>
              <a:ea typeface="ＭＳ Ｐゴシック" panose="020B0600070205080204" pitchFamily="50" charset="-128"/>
            </a:rPr>
            <a:t>円上回った。橋梁補修事業などの減少の一方、象潟大竹線道路改良事業、天ヶ町・堺田２号線歩道整備事業などの増加が主な要因である。</a:t>
          </a:r>
        </a:p>
        <a:p>
          <a:r>
            <a:rPr kumimoji="1" lang="ja-JP" altLang="en-US" sz="1200">
              <a:latin typeface="ＭＳ Ｐゴシック" panose="020B0600070205080204" pitchFamily="50" charset="-128"/>
              <a:ea typeface="ＭＳ Ｐゴシック" panose="020B0600070205080204" pitchFamily="50" charset="-128"/>
            </a:rPr>
            <a:t>　消防費は</a:t>
          </a:r>
          <a:r>
            <a:rPr kumimoji="1" lang="en-US" altLang="ja-JP" sz="1200">
              <a:latin typeface="ＭＳ Ｐゴシック" panose="020B0600070205080204" pitchFamily="50" charset="-128"/>
              <a:ea typeface="ＭＳ Ｐゴシック" panose="020B0600070205080204" pitchFamily="50" charset="-128"/>
            </a:rPr>
            <a:t>47,127</a:t>
          </a:r>
          <a:r>
            <a:rPr kumimoji="1" lang="ja-JP" altLang="en-US" sz="1200">
              <a:latin typeface="ＭＳ Ｐゴシック" panose="020B0600070205080204" pitchFamily="50" charset="-128"/>
              <a:ea typeface="ＭＳ Ｐゴシック" panose="020B0600070205080204" pitchFamily="50" charset="-128"/>
            </a:rPr>
            <a:t>円で前年度（</a:t>
          </a:r>
          <a:r>
            <a:rPr kumimoji="1" lang="en-US" altLang="ja-JP" sz="1200">
              <a:latin typeface="ＭＳ Ｐゴシック" panose="020B0600070205080204" pitchFamily="50" charset="-128"/>
              <a:ea typeface="ＭＳ Ｐゴシック" panose="020B0600070205080204" pitchFamily="50" charset="-128"/>
            </a:rPr>
            <a:t>30,214</a:t>
          </a:r>
          <a:r>
            <a:rPr kumimoji="1" lang="ja-JP" altLang="en-US" sz="1200">
              <a:latin typeface="ＭＳ Ｐゴシック" panose="020B0600070205080204" pitchFamily="50" charset="-128"/>
              <a:ea typeface="ＭＳ Ｐゴシック" panose="020B0600070205080204" pitchFamily="50" charset="-128"/>
            </a:rPr>
            <a:t>円）より</a:t>
          </a:r>
          <a:r>
            <a:rPr kumimoji="1" lang="en-US" altLang="ja-JP" sz="1200">
              <a:latin typeface="ＭＳ Ｐゴシック" panose="020B0600070205080204" pitchFamily="50" charset="-128"/>
              <a:ea typeface="ＭＳ Ｐゴシック" panose="020B0600070205080204" pitchFamily="50" charset="-128"/>
            </a:rPr>
            <a:t>56.0</a:t>
          </a:r>
          <a:r>
            <a:rPr kumimoji="1" lang="ja-JP" altLang="en-US" sz="1200">
              <a:latin typeface="ＭＳ Ｐゴシック" panose="020B0600070205080204" pitchFamily="50" charset="-128"/>
              <a:ea typeface="ＭＳ Ｐゴシック" panose="020B0600070205080204" pitchFamily="50" charset="-128"/>
            </a:rPr>
            <a:t>％増加し、類似団体平均を</a:t>
          </a:r>
          <a:r>
            <a:rPr kumimoji="1" lang="en-US" altLang="ja-JP" sz="1200">
              <a:latin typeface="ＭＳ Ｐゴシック" panose="020B0600070205080204" pitchFamily="50" charset="-128"/>
              <a:ea typeface="ＭＳ Ｐゴシック" panose="020B0600070205080204" pitchFamily="50" charset="-128"/>
            </a:rPr>
            <a:t>20,210</a:t>
          </a:r>
          <a:r>
            <a:rPr kumimoji="1" lang="ja-JP" altLang="en-US" sz="1200">
              <a:latin typeface="ＭＳ Ｐゴシック" panose="020B0600070205080204" pitchFamily="50" charset="-128"/>
              <a:ea typeface="ＭＳ Ｐゴシック" panose="020B0600070205080204" pitchFamily="50" charset="-128"/>
            </a:rPr>
            <a:t>円上回った。事業終了による災害対応特殊救急自動車購入事業、避難路整備事業の皆減の一方、防災行政無線強靭化事業、高機能消防指令センター更新事業などの増加が主な要因である。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財政調整基金残高</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令和</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年度はコロナ禍後の事業再開などにより取崩額が増加したため、残高が減少した。今後も市税や地方交付税の減少、コロナ禍後の事業再開による取崩額の増加が見込まれるが、標準財政規模の</a:t>
          </a:r>
          <a:r>
            <a:rPr kumimoji="1" lang="en-US" altLang="ja-JP" sz="800">
              <a:latin typeface="ＭＳ ゴシック" pitchFamily="49" charset="-128"/>
              <a:ea typeface="ＭＳ ゴシック" pitchFamily="49" charset="-128"/>
            </a:rPr>
            <a:t>15</a:t>
          </a:r>
          <a:r>
            <a:rPr kumimoji="1" lang="ja-JP" altLang="en-US" sz="800">
              <a:latin typeface="ＭＳ ゴシック" pitchFamily="49" charset="-128"/>
              <a:ea typeface="ＭＳ ゴシック" pitchFamily="49" charset="-128"/>
            </a:rPr>
            <a:t>％程度の残高を目標とし、災害対応ほか緊急に必要な施策の財源とする。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実質収支額</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直近</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年間は増加傾向にあり、令和</a:t>
          </a:r>
          <a:r>
            <a:rPr kumimoji="1" lang="en-US" altLang="ja-JP" sz="800">
              <a:latin typeface="ＭＳ ゴシック" pitchFamily="49" charset="-128"/>
              <a:ea typeface="ＭＳ ゴシック" pitchFamily="49" charset="-128"/>
            </a:rPr>
            <a:t>5</a:t>
          </a:r>
          <a:r>
            <a:rPr kumimoji="1" lang="ja-JP" altLang="en-US" sz="800">
              <a:latin typeface="ＭＳ ゴシック" pitchFamily="49" charset="-128"/>
              <a:ea typeface="ＭＳ ゴシック" pitchFamily="49" charset="-128"/>
            </a:rPr>
            <a:t>年度は繰越金の増などにより</a:t>
          </a:r>
          <a:r>
            <a:rPr kumimoji="1" lang="en-US" altLang="ja-JP" sz="800">
              <a:latin typeface="ＭＳ ゴシック" pitchFamily="49" charset="-128"/>
              <a:ea typeface="ＭＳ ゴシック" pitchFamily="49" charset="-128"/>
            </a:rPr>
            <a:t>7</a:t>
          </a:r>
          <a:r>
            <a:rPr kumimoji="1" lang="ja-JP" altLang="en-US" sz="800">
              <a:latin typeface="ＭＳ ゴシック" pitchFamily="49" charset="-128"/>
              <a:ea typeface="ＭＳ ゴシック" pitchFamily="49" charset="-128"/>
            </a:rPr>
            <a:t>％台まで増加している。</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実質単年度収支</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財政調整基金での歳出歳入調整による積戻し額の減少や取崩額の増加により積立金が大幅に減少したため、前年度より比率が減少した。</a:t>
          </a:r>
        </a:p>
        <a:p>
          <a:r>
            <a:rPr kumimoji="1" lang="en-US" altLang="ja-JP" sz="800">
              <a:latin typeface="ＭＳ ゴシック" pitchFamily="49" charset="-128"/>
              <a:ea typeface="ＭＳ ゴシック" pitchFamily="49" charset="-128"/>
            </a:rPr>
            <a:t>【</a:t>
          </a:r>
          <a:r>
            <a:rPr kumimoji="1" lang="ja-JP" altLang="en-US" sz="800">
              <a:latin typeface="ＭＳ ゴシック" pitchFamily="49" charset="-128"/>
              <a:ea typeface="ＭＳ ゴシック" pitchFamily="49" charset="-128"/>
            </a:rPr>
            <a:t>今後の見通し</a:t>
          </a:r>
          <a:r>
            <a:rPr kumimoji="1" lang="en-US" altLang="ja-JP" sz="800">
              <a:latin typeface="ＭＳ ゴシック" pitchFamily="49" charset="-128"/>
              <a:ea typeface="ＭＳ ゴシック" pitchFamily="49" charset="-128"/>
            </a:rPr>
            <a:t>】</a:t>
          </a:r>
        </a:p>
        <a:p>
          <a:r>
            <a:rPr kumimoji="1" lang="ja-JP" altLang="en-US" sz="800">
              <a:latin typeface="ＭＳ ゴシック" pitchFamily="49" charset="-128"/>
              <a:ea typeface="ＭＳ ゴシック" pitchFamily="49" charset="-128"/>
            </a:rPr>
            <a:t>　本市は自主財源比率が</a:t>
          </a:r>
          <a:r>
            <a:rPr kumimoji="1" lang="en-US" altLang="ja-JP" sz="800">
              <a:latin typeface="ＭＳ ゴシック" pitchFamily="49" charset="-128"/>
              <a:ea typeface="ＭＳ ゴシック" pitchFamily="49" charset="-128"/>
            </a:rPr>
            <a:t>3</a:t>
          </a:r>
          <a:r>
            <a:rPr kumimoji="1" lang="ja-JP" altLang="en-US" sz="800">
              <a:latin typeface="ＭＳ ゴシック" pitchFamily="49" charset="-128"/>
              <a:ea typeface="ＭＳ ゴシック" pitchFamily="49" charset="-128"/>
            </a:rPr>
            <a:t>割程度であり、地方交付税に依存する財政運営となっている。今後も税収の大幅増は見込めないため、財政調整基金を取り崩しながらの厳しい財政運営が予想されるが、新たな財源確保について積極的に検討し、財源創出と経常経費の抑制などに努め、適正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現状</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一般会計及びすべての特別会計において黒字となっている。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水道事業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給水戸数、有収水量、年間給水量のいずれも前年度より減少した。営業収益・営業外収益とも減少しており総収益は前年度より減少したが、営業費用など総費用の減少幅が大きかったことから経常利益が増加し、比率は上昇している。今後は人口減少に伴い、給水量・給水収益ともに減少していくことが予想されるため、新たな水需要の開拓に努め健全な事業運営に努め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公共下水道事業</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料金収入は前年度より減少したが、令和</a:t>
          </a:r>
          <a:r>
            <a:rPr kumimoji="1" lang="en-US" altLang="ja-JP" sz="1000">
              <a:latin typeface="ＭＳ ゴシック" pitchFamily="49" charset="-128"/>
              <a:ea typeface="ＭＳ ゴシック" pitchFamily="49" charset="-128"/>
            </a:rPr>
            <a:t>6</a:t>
          </a:r>
          <a:r>
            <a:rPr kumimoji="1" lang="ja-JP" altLang="en-US" sz="1000">
              <a:latin typeface="ＭＳ ゴシック" pitchFamily="49" charset="-128"/>
              <a:ea typeface="ＭＳ ゴシック" pitchFamily="49" charset="-128"/>
            </a:rPr>
            <a:t>年</a:t>
          </a:r>
          <a:r>
            <a:rPr kumimoji="1" lang="en-US" altLang="ja-JP" sz="1000">
              <a:latin typeface="ＭＳ ゴシック" pitchFamily="49" charset="-128"/>
              <a:ea typeface="ＭＳ ゴシック" pitchFamily="49" charset="-128"/>
            </a:rPr>
            <a:t>4</a:t>
          </a:r>
          <a:r>
            <a:rPr kumimoji="1" lang="ja-JP" altLang="en-US" sz="1000">
              <a:latin typeface="ＭＳ ゴシック" pitchFamily="49" charset="-128"/>
              <a:ea typeface="ＭＳ ゴシック" pitchFamily="49" charset="-128"/>
            </a:rPr>
            <a:t>月</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日の公営企業化に伴う打ち切り決算により地方債償還金が減少したことなどから前年度より比率が大幅に上昇している。公営企業化後も人口減少の進行及び節水意識の定着などにより大幅な伸びは期待できず、現在の料金水準では経費を賄えない状況が想定される。支出についても、事業実施や老朽化により地方債償還金や修繕費が増加する見通しであるため、料金改定の検討など健全な事業運営に努め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国民健康保険事業事業勘定</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保険税や都道府県等支出金は減少しているが、保険給付費や県に納付する国民健康保険事業費納付金などの減少幅が大きかったため、前年度より黒字幅が増加した。今後は健康増進を促し、保険給付費の抑制を図るとともに税率の見直しなどについて検討する必要が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国民健康保険事業施設勘定</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物価高騰等の影響で維持管理経費が増加した一方、診療収入が減少したことなどから、前年度より黒字幅が大きく減少している。今後は地域医療における診療所のあり方を検討していく必要がある。</a:t>
          </a:r>
        </a:p>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今後の見通し</a:t>
          </a:r>
          <a:r>
            <a:rPr kumimoji="1" lang="en-US" altLang="ja-JP" sz="1000">
              <a:latin typeface="ＭＳ ゴシック" pitchFamily="49" charset="-128"/>
              <a:ea typeface="ＭＳ ゴシック" pitchFamily="49" charset="-128"/>
            </a:rPr>
            <a:t>】</a:t>
          </a:r>
        </a:p>
        <a:p>
          <a:r>
            <a:rPr kumimoji="1" lang="ja-JP" altLang="en-US" sz="1000">
              <a:latin typeface="ＭＳ ゴシック" pitchFamily="49" charset="-128"/>
              <a:ea typeface="ＭＳ ゴシック" pitchFamily="49" charset="-128"/>
            </a:rPr>
            <a:t>　今後も人口減少が進み、料金・税収の大幅な増加は見込めないことから、税率の見直しや料金改定等の財源確保に努め、各会計で身の丈に合った財政運営・企業運営を行っていく。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元利償還金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償還開始額が令和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年度よりも減少したことから、前年度より減少した。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公営企業の元利償還金に対する繰入金</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年度は下水道事業が令和</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月</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日に公営企業化することから打ち切り決算となり償還額が減少したため、前年度から大幅な減少となった。</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今後の見通し</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早期健全化基準未満ではあるが、財政状況を勘案しながら任意繰上償還の実施を検討するとともに、地方債の新規発行の精査などにより、比率の改善を図る。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本市では満期一括償還の地方債を発行していないため、減債基金残高と減債基金積立相当額に該当する数値は現在ない。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一般会計等に係る地方債の現在高</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地方債発行内容の精査に加え、元利償還の終了や平成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年度まで実施した任意繰上償還を令和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年度に再開したことにより、着実に減少している。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公営企業債等繰入見込額</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年度以降は減少傾向であるが、公共下水道整備事業の進捗により増減することから、資本費平準化債の発行により繰入金の平準化を図っている。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充当可能財源等</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充当可能基金は令和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年度以降、増加傾向だったが、令和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年度は取崩額が積立額を上回ったことから減少している。</a:t>
          </a:r>
        </a:p>
        <a:p>
          <a:r>
            <a:rPr kumimoji="1" lang="ja-JP" altLang="en-US" sz="1100">
              <a:latin typeface="ＭＳ ゴシック" pitchFamily="49" charset="-128"/>
              <a:ea typeface="ＭＳ ゴシック" pitchFamily="49" charset="-128"/>
            </a:rPr>
            <a:t>　基準財政需要額算入見込額は算入開始より償還終了が多いことなどから直近</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年間で減少し続けており、前年度に引き続き充当可能財源等が全体で減少したため、将来負担比率の分子は令和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年度以降増加している。</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今後の見通し</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早期健全化基準未満ではあるが、今後、充当可能財源等の減少が避けられないことから、財政状況を勘案しながら地方債の新規発行の精査などにより比率の改善を図る。また、公営企業においても一般会計からの繰入金に依存しないよう、料金改定を行うなど経営改善を実施し、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秋田県にかほ市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取崩額の内訳は、ふるさと納税に対する本市特産品の返礼や学校生活・学習サポート事業、不登校児童生徒支援事業などへの充当財源として「みらい創造基金」を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百万円、フェライト子ども科学館の改修・展示リニューアルに伴い「山﨑科学教育振興基金」を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百万円、観光施設の改修工事に伴い「観光振興基金」を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百万円、森林経営管理制度事業などへ「森林環境譲与税基金」を</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一方、積立額の内訳は「みらい創造基金」へふるさと納税など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百万円、「森林環境譲与税基金」へ森林環境譲与税</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百万円、「自然エネルギーによるまちづくり基金」へ風力発電周辺施設管理協力金など</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百万円、「観光振興基金」へ施設使用料ほか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百万円などとなっている。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また、令和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年度に新設した「公共施設等総合管理基金」へ「社会教育施設整備基金」の残高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百万円を全額取崩して移管し、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百万円減の残高</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5,655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百万円となった。減少の主な要因は、地財法第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条による決算上剰余金について「財政調整基金」への積立を行わず地方債の任意繰上償還の財源としたことや、ふるさと納税の積立額が減少したことなど、取崩額が積立額を上回ったことによる。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今後は人口減少による地方税や地方交付税の減収、施設の老朽化や物価高騰などによる維持管理費の増加などにより、取崩額が年々増加していくことが見込まれる。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これからも財政調整基金は標準財政規模の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％程度の残高を目標としつつ、災害対応ほか緊急に必要な施策の財源とするため基金全体の残高が大きく減少しないよう、健全な財政運営に努めていく。</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・地域振興基金：市民の連帯強化及び地域振興に係る施策</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らい創造基金：豊かな自然環境の保護や美しい景観の保全事業、伝統芸能や地域文化の伝承並びに史跡等の保全・継承事業、環境保全や環境浄化並びに循環型社会の形成事業、その他活力あるふるさとづくりとして、寄付者の想いに沿うと認められる事業</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・公共施設等総合管理基金：公共施設の計画的な更新、保全及び活用のための整備、長寿命化、統廃合、除却等に関する事業</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・白瀬南極探検隊記念館施設整備基金：白瀬南極探検隊記念館の施設整備及び周辺環境の整備</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・山﨑科学教育振興基金：フェライト子ども科学館及び学校教育を通じて科学的な知識及び想像力を養い、次代に貢献し得る有為な人材の育成を図る施策</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・地域振興基金：地域振興交付金事業、国際交流事業、本荘由利広域市町村圏組合負担金、公共交通活性化事業などの財源として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百万円を充当した一方で、基金運用収入を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・みらい創造基金：ふるさと納税特産品返礼事業、学校生活・学習サポート事業、不登校児童生徒支援事業、アウトドア拠点づくり事業などの財源として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百万円を充当した一方で、ふるさと納税など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・公共施設等総合管理基金：社会教育施設整備基金を全額取崩し移管したほか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百万円積み立てたことによる皆増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・白瀬南極探検隊記念館施設整備基金：施設修繕工事の財源として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百万円を充当した一方で、寄付金等を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・山﨑科学教育振興基金：施設改修工事や展示リニューアル事業の財源として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百万円を充当したことによる減少</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・地域振興基金：旧合併特例債を原資としており、市民の連帯強化や地域振興を図ると認められる事業の財源として、令和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百万円の取崩を予定しており、基金利子分を積み立てる予定</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・みらい創造基金：寄付金（主にふるさと納税）を原資としており、環境保全や史跡等の保全・承継事業のほか、寄付者の想いに沿うと認められる事業の財源として、令和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百万円の取崩を予定しており、寄付金及び基金利子分を積み立てる予定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人件費や物価高騰による維持管理費の増加により取崩額が増えた一方、決算上剰余金を積立せず地方債の任意繰上償還の財源としたため、残高が前年比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・財政調整基金の残高は、市税や地方交付税の減少、災害や緊急対応など特別の事情による財源不足を補てんするため、標準財政規模の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・今後は人口減少による将来世代の負担増と財政調整基金の残高のバランスを見ながら、基金への積立と地方債の任意繰上償還を検討していく。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年度に地方債の任意繰上償還の財源として全額取崩を行った。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・今後、積立は行わない見込である。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18134950</v>
      </c>
      <c r="BO4" s="371"/>
      <c r="BP4" s="371"/>
      <c r="BQ4" s="371"/>
      <c r="BR4" s="371"/>
      <c r="BS4" s="371"/>
      <c r="BT4" s="371"/>
      <c r="BU4" s="372"/>
      <c r="BV4" s="370">
        <v>17838911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7.1</v>
      </c>
      <c r="CU4" s="377"/>
      <c r="CV4" s="377"/>
      <c r="CW4" s="377"/>
      <c r="CX4" s="377"/>
      <c r="CY4" s="377"/>
      <c r="CZ4" s="377"/>
      <c r="DA4" s="378"/>
      <c r="DB4" s="376">
        <v>6.1</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17186036</v>
      </c>
      <c r="BO5" s="408"/>
      <c r="BP5" s="408"/>
      <c r="BQ5" s="408"/>
      <c r="BR5" s="408"/>
      <c r="BS5" s="408"/>
      <c r="BT5" s="408"/>
      <c r="BU5" s="409"/>
      <c r="BV5" s="407">
        <v>17180260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92.3</v>
      </c>
      <c r="CU5" s="405"/>
      <c r="CV5" s="405"/>
      <c r="CW5" s="405"/>
      <c r="CX5" s="405"/>
      <c r="CY5" s="405"/>
      <c r="CZ5" s="405"/>
      <c r="DA5" s="406"/>
      <c r="DB5" s="404">
        <v>92.2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948914</v>
      </c>
      <c r="BO6" s="408"/>
      <c r="BP6" s="408"/>
      <c r="BQ6" s="408"/>
      <c r="BR6" s="408"/>
      <c r="BS6" s="408"/>
      <c r="BT6" s="408"/>
      <c r="BU6" s="409"/>
      <c r="BV6" s="407">
        <v>658651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92.3</v>
      </c>
      <c r="CU6" s="445"/>
      <c r="CV6" s="445"/>
      <c r="CW6" s="445"/>
      <c r="CX6" s="445"/>
      <c r="CY6" s="445"/>
      <c r="CZ6" s="445"/>
      <c r="DA6" s="446"/>
      <c r="DB6" s="444">
        <v>93.3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305603</v>
      </c>
      <c r="BO7" s="408"/>
      <c r="BP7" s="408"/>
      <c r="BQ7" s="408"/>
      <c r="BR7" s="408"/>
      <c r="BS7" s="408"/>
      <c r="BT7" s="408"/>
      <c r="BU7" s="409"/>
      <c r="BV7" s="407">
        <v>100285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9095056</v>
      </c>
      <c r="CU7" s="408"/>
      <c r="CV7" s="408"/>
      <c r="CW7" s="408"/>
      <c r="CX7" s="408"/>
      <c r="CY7" s="408"/>
      <c r="CZ7" s="408"/>
      <c r="DA7" s="409"/>
      <c r="DB7" s="407">
        <v>9161081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643311</v>
      </c>
      <c r="BO8" s="408"/>
      <c r="BP8" s="408"/>
      <c r="BQ8" s="408"/>
      <c r="BR8" s="408"/>
      <c r="BS8" s="408"/>
      <c r="BT8" s="408"/>
      <c r="BU8" s="409"/>
      <c r="BV8" s="407">
        <v>558366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0.35</v>
      </c>
      <c r="CU8" s="448"/>
      <c r="CV8" s="448"/>
      <c r="CW8" s="448"/>
      <c r="CX8" s="448"/>
      <c r="CY8" s="448"/>
      <c r="CZ8" s="448"/>
      <c r="DA8" s="449"/>
      <c r="DB8" s="447">
        <v>0.35</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23435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84945</v>
      </c>
      <c r="BO9" s="408"/>
      <c r="BP9" s="408"/>
      <c r="BQ9" s="408"/>
      <c r="BR9" s="408"/>
      <c r="BS9" s="408"/>
      <c r="BT9" s="408"/>
      <c r="BU9" s="409"/>
      <c r="BV9" s="407">
        <v>135032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17.2</v>
      </c>
      <c r="CU9" s="405"/>
      <c r="CV9" s="405"/>
      <c r="CW9" s="405"/>
      <c r="CX9" s="405"/>
      <c r="CY9" s="405"/>
      <c r="CZ9" s="405"/>
      <c r="DA9" s="406"/>
      <c r="DB9" s="404">
        <v>15.5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25324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654</v>
      </c>
      <c r="BO10" s="408"/>
      <c r="BP10" s="408"/>
      <c r="BQ10" s="408"/>
      <c r="BR10" s="408"/>
      <c r="BS10" s="408"/>
      <c r="BT10" s="408"/>
      <c r="BU10" s="409"/>
      <c r="BV10" s="407">
        <v>257981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377640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22463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557217</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22330</v>
      </c>
      <c r="S13" s="492"/>
      <c r="T13" s="492"/>
      <c r="U13" s="492"/>
      <c r="V13" s="493"/>
      <c r="W13" s="423" t="s">
        <v>131</v>
      </c>
      <c r="X13" s="424"/>
      <c r="Y13" s="424"/>
      <c r="Z13" s="424"/>
      <c r="AA13" s="424"/>
      <c r="AB13" s="414"/>
      <c r="AC13" s="458">
        <v>1017</v>
      </c>
      <c r="AD13" s="459"/>
      <c r="AE13" s="459"/>
      <c r="AF13" s="459"/>
      <c r="AG13" s="501"/>
      <c r="AH13" s="458">
        <v>1245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-93978</v>
      </c>
      <c r="BO13" s="408"/>
      <c r="BP13" s="408"/>
      <c r="BQ13" s="408"/>
      <c r="BR13" s="408"/>
      <c r="BS13" s="408"/>
      <c r="BT13" s="408"/>
      <c r="BU13" s="409"/>
      <c r="BV13" s="407">
        <v>393013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8.1999999999999993</v>
      </c>
      <c r="CU13" s="405"/>
      <c r="CV13" s="405"/>
      <c r="CW13" s="405"/>
      <c r="CX13" s="405"/>
      <c r="CY13" s="405"/>
      <c r="CZ13" s="405"/>
      <c r="DA13" s="406"/>
      <c r="DB13" s="404">
        <v>8.8000000000000007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23047</v>
      </c>
      <c r="S14" s="492"/>
      <c r="T14" s="492"/>
      <c r="U14" s="492"/>
      <c r="V14" s="493"/>
      <c r="W14" s="397"/>
      <c r="X14" s="398"/>
      <c r="Y14" s="398"/>
      <c r="Z14" s="398"/>
      <c r="AA14" s="398"/>
      <c r="AB14" s="387"/>
      <c r="AC14" s="494">
        <v>8.9</v>
      </c>
      <c r="AD14" s="495"/>
      <c r="AE14" s="495"/>
      <c r="AF14" s="495"/>
      <c r="AG14" s="496"/>
      <c r="AH14" s="494">
        <v>10.199999999999999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60.6</v>
      </c>
      <c r="CU14" s="506"/>
      <c r="CV14" s="506"/>
      <c r="CW14" s="506"/>
      <c r="CX14" s="506"/>
      <c r="CY14" s="506"/>
      <c r="CZ14" s="506"/>
      <c r="DA14" s="507"/>
      <c r="DB14" s="505">
        <v>57.6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22932</v>
      </c>
      <c r="S15" s="492"/>
      <c r="T15" s="492"/>
      <c r="U15" s="492"/>
      <c r="V15" s="493"/>
      <c r="W15" s="423" t="s">
        <v>137</v>
      </c>
      <c r="X15" s="424"/>
      <c r="Y15" s="424"/>
      <c r="Z15" s="424"/>
      <c r="AA15" s="424"/>
      <c r="AB15" s="414"/>
      <c r="AC15" s="458">
        <v>4647</v>
      </c>
      <c r="AD15" s="459"/>
      <c r="AE15" s="459"/>
      <c r="AF15" s="459"/>
      <c r="AG15" s="501"/>
      <c r="AH15" s="458">
        <v>4825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3037311</v>
      </c>
      <c r="BO15" s="371"/>
      <c r="BP15" s="371"/>
      <c r="BQ15" s="371"/>
      <c r="BR15" s="371"/>
      <c r="BS15" s="371"/>
      <c r="BT15" s="371"/>
      <c r="BU15" s="372"/>
      <c r="BV15" s="370">
        <v>2928081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40.799999999999997</v>
      </c>
      <c r="AD16" s="495"/>
      <c r="AE16" s="495"/>
      <c r="AF16" s="495"/>
      <c r="AG16" s="496"/>
      <c r="AH16" s="494">
        <v>39.4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8293696</v>
      </c>
      <c r="BO16" s="408"/>
      <c r="BP16" s="408"/>
      <c r="BQ16" s="408"/>
      <c r="BR16" s="408"/>
      <c r="BS16" s="408"/>
      <c r="BT16" s="408"/>
      <c r="BU16" s="409"/>
      <c r="BV16" s="407">
        <v>8328606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5738</v>
      </c>
      <c r="AD17" s="459"/>
      <c r="AE17" s="459"/>
      <c r="AF17" s="459"/>
      <c r="AG17" s="501"/>
      <c r="AH17" s="458">
        <v>6181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3790656</v>
      </c>
      <c r="BO17" s="408"/>
      <c r="BP17" s="408"/>
      <c r="BQ17" s="408"/>
      <c r="BR17" s="408"/>
      <c r="BS17" s="408"/>
      <c r="BT17" s="408"/>
      <c r="BU17" s="409"/>
      <c r="BV17" s="407">
        <v>3651856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241.13</v>
      </c>
      <c r="M18" s="531"/>
      <c r="N18" s="531"/>
      <c r="O18" s="531"/>
      <c r="P18" s="531"/>
      <c r="Q18" s="531"/>
      <c r="R18" s="532"/>
      <c r="S18" s="532"/>
      <c r="T18" s="532"/>
      <c r="U18" s="532"/>
      <c r="V18" s="533"/>
      <c r="W18" s="425"/>
      <c r="X18" s="426"/>
      <c r="Y18" s="426"/>
      <c r="Z18" s="426"/>
      <c r="AA18" s="426"/>
      <c r="AB18" s="417"/>
      <c r="AC18" s="534">
        <v>50.3</v>
      </c>
      <c r="AD18" s="535"/>
      <c r="AE18" s="535"/>
      <c r="AF18" s="535"/>
      <c r="AG18" s="536"/>
      <c r="AH18" s="534">
        <v>50.5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8443417</v>
      </c>
      <c r="BO18" s="408"/>
      <c r="BP18" s="408"/>
      <c r="BQ18" s="408"/>
      <c r="BR18" s="408"/>
      <c r="BS18" s="408"/>
      <c r="BT18" s="408"/>
      <c r="BU18" s="409"/>
      <c r="BV18" s="407">
        <v>8570118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97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11501991</v>
      </c>
      <c r="BO19" s="408"/>
      <c r="BP19" s="408"/>
      <c r="BQ19" s="408"/>
      <c r="BR19" s="408"/>
      <c r="BS19" s="408"/>
      <c r="BT19" s="408"/>
      <c r="BU19" s="409"/>
      <c r="BV19" s="407">
        <v>10796220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8635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13190022</v>
      </c>
      <c r="BO22" s="371"/>
      <c r="BP22" s="371"/>
      <c r="BQ22" s="371"/>
      <c r="BR22" s="371"/>
      <c r="BS22" s="371"/>
      <c r="BT22" s="371"/>
      <c r="BU22" s="372"/>
      <c r="BV22" s="370">
        <v>13855487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3734335</v>
      </c>
      <c r="BO23" s="408"/>
      <c r="BP23" s="408"/>
      <c r="BQ23" s="408"/>
      <c r="BR23" s="408"/>
      <c r="BS23" s="408"/>
      <c r="BT23" s="408"/>
      <c r="BU23" s="409"/>
      <c r="BV23" s="407">
        <v>3906582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8360</v>
      </c>
      <c r="R24" s="459"/>
      <c r="S24" s="459"/>
      <c r="T24" s="459"/>
      <c r="U24" s="459"/>
      <c r="V24" s="501"/>
      <c r="W24" s="553"/>
      <c r="X24" s="554"/>
      <c r="Y24" s="555"/>
      <c r="Z24" s="457" t="s">
        <v>162</v>
      </c>
      <c r="AA24" s="437"/>
      <c r="AB24" s="437"/>
      <c r="AC24" s="437"/>
      <c r="AD24" s="437"/>
      <c r="AE24" s="437"/>
      <c r="AF24" s="437"/>
      <c r="AG24" s="438"/>
      <c r="AH24" s="458">
        <v>272</v>
      </c>
      <c r="AI24" s="459"/>
      <c r="AJ24" s="459"/>
      <c r="AK24" s="459"/>
      <c r="AL24" s="501"/>
      <c r="AM24" s="458">
        <v>796688</v>
      </c>
      <c r="AN24" s="459"/>
      <c r="AO24" s="459"/>
      <c r="AP24" s="459"/>
      <c r="AQ24" s="459"/>
      <c r="AR24" s="501"/>
      <c r="AS24" s="458">
        <v>2929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9026784</v>
      </c>
      <c r="BO24" s="408"/>
      <c r="BP24" s="408"/>
      <c r="BQ24" s="408"/>
      <c r="BR24" s="408"/>
      <c r="BS24" s="408"/>
      <c r="BT24" s="408"/>
      <c r="BU24" s="409"/>
      <c r="BV24" s="407">
        <v>8837245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6410</v>
      </c>
      <c r="R25" s="459"/>
      <c r="S25" s="459"/>
      <c r="T25" s="459"/>
      <c r="U25" s="459"/>
      <c r="V25" s="501"/>
      <c r="W25" s="553"/>
      <c r="X25" s="554"/>
      <c r="Y25" s="555"/>
      <c r="Z25" s="457" t="s">
        <v>165</v>
      </c>
      <c r="AA25" s="437"/>
      <c r="AB25" s="437"/>
      <c r="AC25" s="437"/>
      <c r="AD25" s="437"/>
      <c r="AE25" s="437"/>
      <c r="AF25" s="437"/>
      <c r="AG25" s="438"/>
      <c r="AH25" s="458">
        <v>63</v>
      </c>
      <c r="AI25" s="459"/>
      <c r="AJ25" s="459"/>
      <c r="AK25" s="459"/>
      <c r="AL25" s="501"/>
      <c r="AM25" s="458">
        <v>172557</v>
      </c>
      <c r="AN25" s="459"/>
      <c r="AO25" s="459"/>
      <c r="AP25" s="459"/>
      <c r="AQ25" s="459"/>
      <c r="AR25" s="501"/>
      <c r="AS25" s="458">
        <v>2739</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841908</v>
      </c>
      <c r="BO25" s="371"/>
      <c r="BP25" s="371"/>
      <c r="BQ25" s="371"/>
      <c r="BR25" s="371"/>
      <c r="BS25" s="371"/>
      <c r="BT25" s="371"/>
      <c r="BU25" s="372"/>
      <c r="BV25" s="370">
        <v>999822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5710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26037</v>
      </c>
      <c r="AN26" s="459"/>
      <c r="AO26" s="459"/>
      <c r="AP26" s="459"/>
      <c r="AQ26" s="459"/>
      <c r="AR26" s="501"/>
      <c r="AS26" s="458">
        <v>2893</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3280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174</v>
      </c>
      <c r="F28" s="437"/>
      <c r="G28" s="437"/>
      <c r="H28" s="437"/>
      <c r="I28" s="437"/>
      <c r="J28" s="437"/>
      <c r="K28" s="438"/>
      <c r="L28" s="458">
        <v>1</v>
      </c>
      <c r="M28" s="459"/>
      <c r="N28" s="459"/>
      <c r="O28" s="459"/>
      <c r="P28" s="501"/>
      <c r="Q28" s="458">
        <v>2850</v>
      </c>
      <c r="R28" s="459"/>
      <c r="S28" s="459"/>
      <c r="T28" s="459"/>
      <c r="U28" s="459"/>
      <c r="V28" s="501"/>
      <c r="W28" s="553"/>
      <c r="X28" s="554"/>
      <c r="Y28" s="555"/>
      <c r="Z28" s="457" t="s">
        <v>175</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2968250</v>
      </c>
      <c r="BO28" s="371"/>
      <c r="BP28" s="371"/>
      <c r="BQ28" s="371"/>
      <c r="BR28" s="371"/>
      <c r="BS28" s="371"/>
      <c r="BT28" s="371"/>
      <c r="BU28" s="372"/>
      <c r="BV28" s="370">
        <v>3524813</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177</v>
      </c>
      <c r="F29" s="437"/>
      <c r="G29" s="437"/>
      <c r="H29" s="437"/>
      <c r="I29" s="437"/>
      <c r="J29" s="437"/>
      <c r="K29" s="438"/>
      <c r="L29" s="458">
        <v>14</v>
      </c>
      <c r="M29" s="459"/>
      <c r="N29" s="459"/>
      <c r="O29" s="459"/>
      <c r="P29" s="501"/>
      <c r="Q29" s="458">
        <v>2700</v>
      </c>
      <c r="R29" s="459"/>
      <c r="S29" s="459"/>
      <c r="T29" s="459"/>
      <c r="U29" s="459"/>
      <c r="V29" s="501"/>
      <c r="W29" s="556"/>
      <c r="X29" s="557"/>
      <c r="Y29" s="558"/>
      <c r="Z29" s="457" t="s">
        <v>178</v>
      </c>
      <c r="AA29" s="437"/>
      <c r="AB29" s="437"/>
      <c r="AC29" s="437"/>
      <c r="AD29" s="437"/>
      <c r="AE29" s="437"/>
      <c r="AF29" s="437"/>
      <c r="AG29" s="438"/>
      <c r="AH29" s="458">
        <v>274</v>
      </c>
      <c r="AI29" s="459"/>
      <c r="AJ29" s="459"/>
      <c r="AK29" s="459"/>
      <c r="AL29" s="501"/>
      <c r="AM29" s="458">
        <v>804986</v>
      </c>
      <c r="AN29" s="459"/>
      <c r="AO29" s="459"/>
      <c r="AP29" s="459"/>
      <c r="AQ29" s="459"/>
      <c r="AR29" s="501"/>
      <c r="AS29" s="458">
        <v>2938</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93.9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2686291</v>
      </c>
      <c r="BO30" s="527"/>
      <c r="BP30" s="527"/>
      <c r="BQ30" s="527"/>
      <c r="BR30" s="527"/>
      <c r="BS30" s="527"/>
      <c r="BT30" s="527"/>
      <c r="BU30" s="528"/>
      <c r="BV30" s="526">
        <v>2755619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国民健康保険事業特別会計事業勘定</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秋田県市町村総合事務組合（一般会計）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にかほ市観光開発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国民健康保険事業特別会計施設勘定</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秋田県市町村総合事務組合（交通災害共済事業等特別会計）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秋田県市町村会館管理組合（一般会計）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秋田県後期高齢者医療広域連合（一般会計）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秋田県後期高齢者医療広域連合（後期高齢者医療特別会計）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本荘由利広域市町村圏組合（一般会計）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本荘由利広域市町村圏組合（介護保険特別会計）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本荘由利広域市町村圏組合（特別養護老人ホーム特別会計）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hkClJOJgjAufVaTzaZUegaolpFi71A8n5pYD+mqABCOxNzCYoUfS54jVTQmYLZ7pvRMXWMNcQZaSpb9XFUWHuw==" saltValue="DVigrWNcxPLAOWbgfn9vz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216</v>
      </c>
      <c r="C5" s="610"/>
      <c r="D5" s="610"/>
      <c r="E5" s="610"/>
      <c r="F5" s="610"/>
      <c r="G5" s="610"/>
      <c r="H5" s="610"/>
      <c r="I5" s="610"/>
      <c r="J5" s="610"/>
      <c r="K5" s="610"/>
      <c r="L5" s="610"/>
      <c r="M5" s="610"/>
      <c r="N5" s="610"/>
      <c r="O5" s="610"/>
      <c r="P5" s="610"/>
      <c r="Q5" s="611"/>
      <c r="R5" s="612">
        <v>2907593</v>
      </c>
      <c r="S5" s="613"/>
      <c r="T5" s="613"/>
      <c r="U5" s="613"/>
      <c r="V5" s="613"/>
      <c r="W5" s="613"/>
      <c r="X5" s="613"/>
      <c r="Y5" s="614"/>
      <c r="Z5" s="615">
        <v>16</v>
      </c>
      <c r="AA5" s="615"/>
      <c r="AB5" s="615"/>
      <c r="AC5" s="615"/>
      <c r="AD5" s="616">
        <v>2907593</v>
      </c>
      <c r="AE5" s="616"/>
      <c r="AF5" s="616"/>
      <c r="AG5" s="616"/>
      <c r="AH5" s="616"/>
      <c r="AI5" s="616"/>
      <c r="AJ5" s="616"/>
      <c r="AK5" s="616"/>
      <c r="AL5" s="617">
        <v>31.8</v>
      </c>
      <c r="AM5" s="618"/>
      <c r="AN5" s="618"/>
      <c r="AO5" s="619"/>
      <c r="AP5" s="609" t="s">
        <v>217</v>
      </c>
      <c r="AQ5" s="610"/>
      <c r="AR5" s="610"/>
      <c r="AS5" s="610"/>
      <c r="AT5" s="610"/>
      <c r="AU5" s="610"/>
      <c r="AV5" s="610"/>
      <c r="AW5" s="610"/>
      <c r="AX5" s="610"/>
      <c r="AY5" s="610"/>
      <c r="AZ5" s="610"/>
      <c r="BA5" s="610"/>
      <c r="BB5" s="610"/>
      <c r="BC5" s="610"/>
      <c r="BD5" s="610"/>
      <c r="BE5" s="610"/>
      <c r="BF5" s="611"/>
      <c r="BG5" s="623">
        <v>2902290</v>
      </c>
      <c r="BH5" s="624"/>
      <c r="BI5" s="624"/>
      <c r="BJ5" s="624"/>
      <c r="BK5" s="624"/>
      <c r="BL5" s="624"/>
      <c r="BM5" s="624"/>
      <c r="BN5" s="625"/>
      <c r="BO5" s="626">
        <v>99.8</v>
      </c>
      <c r="BP5" s="626"/>
      <c r="BQ5" s="626"/>
      <c r="BR5" s="626"/>
      <c r="BS5" s="627" t="s">
        <v>122</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15">
      <c r="B6" s="620" t="s">
        <v>221</v>
      </c>
      <c r="C6" s="621"/>
      <c r="D6" s="621"/>
      <c r="E6" s="621"/>
      <c r="F6" s="621"/>
      <c r="G6" s="621"/>
      <c r="H6" s="621"/>
      <c r="I6" s="621"/>
      <c r="J6" s="621"/>
      <c r="K6" s="621"/>
      <c r="L6" s="621"/>
      <c r="M6" s="621"/>
      <c r="N6" s="621"/>
      <c r="O6" s="621"/>
      <c r="P6" s="621"/>
      <c r="Q6" s="622"/>
      <c r="R6" s="623">
        <v>220035</v>
      </c>
      <c r="S6" s="624"/>
      <c r="T6" s="624"/>
      <c r="U6" s="624"/>
      <c r="V6" s="624"/>
      <c r="W6" s="624"/>
      <c r="X6" s="624"/>
      <c r="Y6" s="625"/>
      <c r="Z6" s="626">
        <v>1.2</v>
      </c>
      <c r="AA6" s="626"/>
      <c r="AB6" s="626"/>
      <c r="AC6" s="626"/>
      <c r="AD6" s="627">
        <v>220035</v>
      </c>
      <c r="AE6" s="627"/>
      <c r="AF6" s="627"/>
      <c r="AG6" s="627"/>
      <c r="AH6" s="627"/>
      <c r="AI6" s="627"/>
      <c r="AJ6" s="627"/>
      <c r="AK6" s="627"/>
      <c r="AL6" s="628">
        <v>2.4</v>
      </c>
      <c r="AM6" s="629"/>
      <c r="AN6" s="629"/>
      <c r="AO6" s="630"/>
      <c r="AP6" s="620" t="s">
        <v>222</v>
      </c>
      <c r="AQ6" s="621"/>
      <c r="AR6" s="621"/>
      <c r="AS6" s="621"/>
      <c r="AT6" s="621"/>
      <c r="AU6" s="621"/>
      <c r="AV6" s="621"/>
      <c r="AW6" s="621"/>
      <c r="AX6" s="621"/>
      <c r="AY6" s="621"/>
      <c r="AZ6" s="621"/>
      <c r="BA6" s="621"/>
      <c r="BB6" s="621"/>
      <c r="BC6" s="621"/>
      <c r="BD6" s="621"/>
      <c r="BE6" s="621"/>
      <c r="BF6" s="622"/>
      <c r="BG6" s="623">
        <v>2902290</v>
      </c>
      <c r="BH6" s="624"/>
      <c r="BI6" s="624"/>
      <c r="BJ6" s="624"/>
      <c r="BK6" s="624"/>
      <c r="BL6" s="624"/>
      <c r="BM6" s="624"/>
      <c r="BN6" s="625"/>
      <c r="BO6" s="626">
        <v>99.8</v>
      </c>
      <c r="BP6" s="626"/>
      <c r="BQ6" s="626"/>
      <c r="BR6" s="626"/>
      <c r="BS6" s="627" t="s">
        <v>122</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121370</v>
      </c>
      <c r="CS6" s="624"/>
      <c r="CT6" s="624"/>
      <c r="CU6" s="624"/>
      <c r="CV6" s="624"/>
      <c r="CW6" s="624"/>
      <c r="CX6" s="624"/>
      <c r="CY6" s="625"/>
      <c r="CZ6" s="617">
        <v>0.7</v>
      </c>
      <c r="DA6" s="618"/>
      <c r="DB6" s="618"/>
      <c r="DC6" s="634"/>
      <c r="DD6" s="632" t="s">
        <v>122</v>
      </c>
      <c r="DE6" s="624"/>
      <c r="DF6" s="624"/>
      <c r="DG6" s="624"/>
      <c r="DH6" s="624"/>
      <c r="DI6" s="624"/>
      <c r="DJ6" s="624"/>
      <c r="DK6" s="624"/>
      <c r="DL6" s="624"/>
      <c r="DM6" s="624"/>
      <c r="DN6" s="624"/>
      <c r="DO6" s="624"/>
      <c r="DP6" s="625"/>
      <c r="DQ6" s="632">
        <v>121190</v>
      </c>
      <c r="DR6" s="624"/>
      <c r="DS6" s="624"/>
      <c r="DT6" s="624"/>
      <c r="DU6" s="624"/>
      <c r="DV6" s="624"/>
      <c r="DW6" s="624"/>
      <c r="DX6" s="624"/>
      <c r="DY6" s="624"/>
      <c r="DZ6" s="624"/>
      <c r="EA6" s="624"/>
      <c r="EB6" s="624"/>
      <c r="EC6" s="633"/>
    </row>
    <row r="7" spans="2:143" ht="11.25" customHeight="1" x14ac:dyDescent="0.15">
      <c r="B7" s="620" t="s">
        <v>224</v>
      </c>
      <c r="C7" s="621"/>
      <c r="D7" s="621"/>
      <c r="E7" s="621"/>
      <c r="F7" s="621"/>
      <c r="G7" s="621"/>
      <c r="H7" s="621"/>
      <c r="I7" s="621"/>
      <c r="J7" s="621"/>
      <c r="K7" s="621"/>
      <c r="L7" s="621"/>
      <c r="M7" s="621"/>
      <c r="N7" s="621"/>
      <c r="O7" s="621"/>
      <c r="P7" s="621"/>
      <c r="Q7" s="622"/>
      <c r="R7" s="623">
        <v>678</v>
      </c>
      <c r="S7" s="624"/>
      <c r="T7" s="624"/>
      <c r="U7" s="624"/>
      <c r="V7" s="624"/>
      <c r="W7" s="624"/>
      <c r="X7" s="624"/>
      <c r="Y7" s="625"/>
      <c r="Z7" s="626">
        <v>0</v>
      </c>
      <c r="AA7" s="626"/>
      <c r="AB7" s="626"/>
      <c r="AC7" s="626"/>
      <c r="AD7" s="627">
        <v>678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1183394</v>
      </c>
      <c r="BH7" s="624"/>
      <c r="BI7" s="624"/>
      <c r="BJ7" s="624"/>
      <c r="BK7" s="624"/>
      <c r="BL7" s="624"/>
      <c r="BM7" s="624"/>
      <c r="BN7" s="625"/>
      <c r="BO7" s="626">
        <v>40.700000000000003</v>
      </c>
      <c r="BP7" s="626"/>
      <c r="BQ7" s="626"/>
      <c r="BR7" s="626"/>
      <c r="BS7" s="627" t="s">
        <v>122</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3465778</v>
      </c>
      <c r="CS7" s="624"/>
      <c r="CT7" s="624"/>
      <c r="CU7" s="624"/>
      <c r="CV7" s="624"/>
      <c r="CW7" s="624"/>
      <c r="CX7" s="624"/>
      <c r="CY7" s="625"/>
      <c r="CZ7" s="626">
        <v>20.2</v>
      </c>
      <c r="DA7" s="626"/>
      <c r="DB7" s="626"/>
      <c r="DC7" s="626"/>
      <c r="DD7" s="632">
        <v>219064</v>
      </c>
      <c r="DE7" s="624"/>
      <c r="DF7" s="624"/>
      <c r="DG7" s="624"/>
      <c r="DH7" s="624"/>
      <c r="DI7" s="624"/>
      <c r="DJ7" s="624"/>
      <c r="DK7" s="624"/>
      <c r="DL7" s="624"/>
      <c r="DM7" s="624"/>
      <c r="DN7" s="624"/>
      <c r="DO7" s="624"/>
      <c r="DP7" s="625"/>
      <c r="DQ7" s="632">
        <v>1398698</v>
      </c>
      <c r="DR7" s="624"/>
      <c r="DS7" s="624"/>
      <c r="DT7" s="624"/>
      <c r="DU7" s="624"/>
      <c r="DV7" s="624"/>
      <c r="DW7" s="624"/>
      <c r="DX7" s="624"/>
      <c r="DY7" s="624"/>
      <c r="DZ7" s="624"/>
      <c r="EA7" s="624"/>
      <c r="EB7" s="624"/>
      <c r="EC7" s="633"/>
    </row>
    <row r="8" spans="2:143" ht="11.25" customHeight="1" x14ac:dyDescent="0.15">
      <c r="B8" s="620" t="s">
        <v>227</v>
      </c>
      <c r="C8" s="621"/>
      <c r="D8" s="621"/>
      <c r="E8" s="621"/>
      <c r="F8" s="621"/>
      <c r="G8" s="621"/>
      <c r="H8" s="621"/>
      <c r="I8" s="621"/>
      <c r="J8" s="621"/>
      <c r="K8" s="621"/>
      <c r="L8" s="621"/>
      <c r="M8" s="621"/>
      <c r="N8" s="621"/>
      <c r="O8" s="621"/>
      <c r="P8" s="621"/>
      <c r="Q8" s="622"/>
      <c r="R8" s="623">
        <v>7439</v>
      </c>
      <c r="S8" s="624"/>
      <c r="T8" s="624"/>
      <c r="U8" s="624"/>
      <c r="V8" s="624"/>
      <c r="W8" s="624"/>
      <c r="X8" s="624"/>
      <c r="Y8" s="625"/>
      <c r="Z8" s="626">
        <v>0</v>
      </c>
      <c r="AA8" s="626"/>
      <c r="AB8" s="626"/>
      <c r="AC8" s="626"/>
      <c r="AD8" s="627">
        <v>7439</v>
      </c>
      <c r="AE8" s="627"/>
      <c r="AF8" s="627"/>
      <c r="AG8" s="627"/>
      <c r="AH8" s="627"/>
      <c r="AI8" s="627"/>
      <c r="AJ8" s="627"/>
      <c r="AK8" s="627"/>
      <c r="AL8" s="628">
        <v>0.1</v>
      </c>
      <c r="AM8" s="629"/>
      <c r="AN8" s="629"/>
      <c r="AO8" s="630"/>
      <c r="AP8" s="620" t="s">
        <v>228</v>
      </c>
      <c r="AQ8" s="621"/>
      <c r="AR8" s="621"/>
      <c r="AS8" s="621"/>
      <c r="AT8" s="621"/>
      <c r="AU8" s="621"/>
      <c r="AV8" s="621"/>
      <c r="AW8" s="621"/>
      <c r="AX8" s="621"/>
      <c r="AY8" s="621"/>
      <c r="AZ8" s="621"/>
      <c r="BA8" s="621"/>
      <c r="BB8" s="621"/>
      <c r="BC8" s="621"/>
      <c r="BD8" s="621"/>
      <c r="BE8" s="621"/>
      <c r="BF8" s="622"/>
      <c r="BG8" s="623">
        <v>41213</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4068267</v>
      </c>
      <c r="CS8" s="624"/>
      <c r="CT8" s="624"/>
      <c r="CU8" s="624"/>
      <c r="CV8" s="624"/>
      <c r="CW8" s="624"/>
      <c r="CX8" s="624"/>
      <c r="CY8" s="625"/>
      <c r="CZ8" s="626">
        <v>23.7</v>
      </c>
      <c r="DA8" s="626"/>
      <c r="DB8" s="626"/>
      <c r="DC8" s="626"/>
      <c r="DD8" s="632">
        <v>7381</v>
      </c>
      <c r="DE8" s="624"/>
      <c r="DF8" s="624"/>
      <c r="DG8" s="624"/>
      <c r="DH8" s="624"/>
      <c r="DI8" s="624"/>
      <c r="DJ8" s="624"/>
      <c r="DK8" s="624"/>
      <c r="DL8" s="624"/>
      <c r="DM8" s="624"/>
      <c r="DN8" s="624"/>
      <c r="DO8" s="624"/>
      <c r="DP8" s="625"/>
      <c r="DQ8" s="632">
        <v>2245062</v>
      </c>
      <c r="DR8" s="624"/>
      <c r="DS8" s="624"/>
      <c r="DT8" s="624"/>
      <c r="DU8" s="624"/>
      <c r="DV8" s="624"/>
      <c r="DW8" s="624"/>
      <c r="DX8" s="624"/>
      <c r="DY8" s="624"/>
      <c r="DZ8" s="624"/>
      <c r="EA8" s="624"/>
      <c r="EB8" s="624"/>
      <c r="EC8" s="633"/>
    </row>
    <row r="9" spans="2:143" ht="11.25" customHeight="1" x14ac:dyDescent="0.15">
      <c r="B9" s="620" t="s">
        <v>230</v>
      </c>
      <c r="C9" s="621"/>
      <c r="D9" s="621"/>
      <c r="E9" s="621"/>
      <c r="F9" s="621"/>
      <c r="G9" s="621"/>
      <c r="H9" s="621"/>
      <c r="I9" s="621"/>
      <c r="J9" s="621"/>
      <c r="K9" s="621"/>
      <c r="L9" s="621"/>
      <c r="M9" s="621"/>
      <c r="N9" s="621"/>
      <c r="O9" s="621"/>
      <c r="P9" s="621"/>
      <c r="Q9" s="622"/>
      <c r="R9" s="623">
        <v>9973</v>
      </c>
      <c r="S9" s="624"/>
      <c r="T9" s="624"/>
      <c r="U9" s="624"/>
      <c r="V9" s="624"/>
      <c r="W9" s="624"/>
      <c r="X9" s="624"/>
      <c r="Y9" s="625"/>
      <c r="Z9" s="626">
        <v>0.1</v>
      </c>
      <c r="AA9" s="626"/>
      <c r="AB9" s="626"/>
      <c r="AC9" s="626"/>
      <c r="AD9" s="627">
        <v>9973</v>
      </c>
      <c r="AE9" s="627"/>
      <c r="AF9" s="627"/>
      <c r="AG9" s="627"/>
      <c r="AH9" s="627"/>
      <c r="AI9" s="627"/>
      <c r="AJ9" s="627"/>
      <c r="AK9" s="627"/>
      <c r="AL9" s="628">
        <v>0.1</v>
      </c>
      <c r="AM9" s="629"/>
      <c r="AN9" s="629"/>
      <c r="AO9" s="630"/>
      <c r="AP9" s="620" t="s">
        <v>231</v>
      </c>
      <c r="AQ9" s="621"/>
      <c r="AR9" s="621"/>
      <c r="AS9" s="621"/>
      <c r="AT9" s="621"/>
      <c r="AU9" s="621"/>
      <c r="AV9" s="621"/>
      <c r="AW9" s="621"/>
      <c r="AX9" s="621"/>
      <c r="AY9" s="621"/>
      <c r="AZ9" s="621"/>
      <c r="BA9" s="621"/>
      <c r="BB9" s="621"/>
      <c r="BC9" s="621"/>
      <c r="BD9" s="621"/>
      <c r="BE9" s="621"/>
      <c r="BF9" s="622"/>
      <c r="BG9" s="623">
        <v>1000635</v>
      </c>
      <c r="BH9" s="624"/>
      <c r="BI9" s="624"/>
      <c r="BJ9" s="624"/>
      <c r="BK9" s="624"/>
      <c r="BL9" s="624"/>
      <c r="BM9" s="624"/>
      <c r="BN9" s="625"/>
      <c r="BO9" s="626">
        <v>34.4</v>
      </c>
      <c r="BP9" s="626"/>
      <c r="BQ9" s="626"/>
      <c r="BR9" s="626"/>
      <c r="BS9" s="627" t="s">
        <v>122</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1191980</v>
      </c>
      <c r="CS9" s="624"/>
      <c r="CT9" s="624"/>
      <c r="CU9" s="624"/>
      <c r="CV9" s="624"/>
      <c r="CW9" s="624"/>
      <c r="CX9" s="624"/>
      <c r="CY9" s="625"/>
      <c r="CZ9" s="626">
        <v>6.9</v>
      </c>
      <c r="DA9" s="626"/>
      <c r="DB9" s="626"/>
      <c r="DC9" s="626"/>
      <c r="DD9" s="632">
        <v>134842</v>
      </c>
      <c r="DE9" s="624"/>
      <c r="DF9" s="624"/>
      <c r="DG9" s="624"/>
      <c r="DH9" s="624"/>
      <c r="DI9" s="624"/>
      <c r="DJ9" s="624"/>
      <c r="DK9" s="624"/>
      <c r="DL9" s="624"/>
      <c r="DM9" s="624"/>
      <c r="DN9" s="624"/>
      <c r="DO9" s="624"/>
      <c r="DP9" s="625"/>
      <c r="DQ9" s="632">
        <v>995457</v>
      </c>
      <c r="DR9" s="624"/>
      <c r="DS9" s="624"/>
      <c r="DT9" s="624"/>
      <c r="DU9" s="624"/>
      <c r="DV9" s="624"/>
      <c r="DW9" s="624"/>
      <c r="DX9" s="624"/>
      <c r="DY9" s="624"/>
      <c r="DZ9" s="624"/>
      <c r="EA9" s="624"/>
      <c r="EB9" s="624"/>
      <c r="EC9" s="633"/>
    </row>
    <row r="10" spans="2:143" ht="11.25" customHeight="1" x14ac:dyDescent="0.15">
      <c r="B10" s="620" t="s">
        <v>233</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57278</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12685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1860</v>
      </c>
      <c r="DR10" s="624"/>
      <c r="DS10" s="624"/>
      <c r="DT10" s="624"/>
      <c r="DU10" s="624"/>
      <c r="DV10" s="624"/>
      <c r="DW10" s="624"/>
      <c r="DX10" s="624"/>
      <c r="DY10" s="624"/>
      <c r="DZ10" s="624"/>
      <c r="EA10" s="624"/>
      <c r="EB10" s="624"/>
      <c r="EC10" s="633"/>
    </row>
    <row r="11" spans="2:143" ht="11.25" customHeight="1" x14ac:dyDescent="0.15">
      <c r="B11" s="620" t="s">
        <v>236</v>
      </c>
      <c r="C11" s="621"/>
      <c r="D11" s="621"/>
      <c r="E11" s="621"/>
      <c r="F11" s="621"/>
      <c r="G11" s="621"/>
      <c r="H11" s="621"/>
      <c r="I11" s="621"/>
      <c r="J11" s="621"/>
      <c r="K11" s="621"/>
      <c r="L11" s="621"/>
      <c r="M11" s="621"/>
      <c r="N11" s="621"/>
      <c r="O11" s="621"/>
      <c r="P11" s="621"/>
      <c r="Q11" s="622"/>
      <c r="R11" s="623">
        <v>603700</v>
      </c>
      <c r="S11" s="624"/>
      <c r="T11" s="624"/>
      <c r="U11" s="624"/>
      <c r="V11" s="624"/>
      <c r="W11" s="624"/>
      <c r="X11" s="624"/>
      <c r="Y11" s="625"/>
      <c r="Z11" s="628">
        <v>3.3</v>
      </c>
      <c r="AA11" s="629"/>
      <c r="AB11" s="629"/>
      <c r="AC11" s="635"/>
      <c r="AD11" s="632">
        <v>603700</v>
      </c>
      <c r="AE11" s="624"/>
      <c r="AF11" s="624"/>
      <c r="AG11" s="624"/>
      <c r="AH11" s="624"/>
      <c r="AI11" s="624"/>
      <c r="AJ11" s="624"/>
      <c r="AK11" s="625"/>
      <c r="AL11" s="628">
        <v>6.6</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84268</v>
      </c>
      <c r="BH11" s="624"/>
      <c r="BI11" s="624"/>
      <c r="BJ11" s="624"/>
      <c r="BK11" s="624"/>
      <c r="BL11" s="624"/>
      <c r="BM11" s="624"/>
      <c r="BN11" s="625"/>
      <c r="BO11" s="626">
        <v>2.9</v>
      </c>
      <c r="BP11" s="626"/>
      <c r="BQ11" s="626"/>
      <c r="BR11" s="626"/>
      <c r="BS11" s="627" t="s">
        <v>122</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1204853</v>
      </c>
      <c r="CS11" s="624"/>
      <c r="CT11" s="624"/>
      <c r="CU11" s="624"/>
      <c r="CV11" s="624"/>
      <c r="CW11" s="624"/>
      <c r="CX11" s="624"/>
      <c r="CY11" s="625"/>
      <c r="CZ11" s="626">
        <v>7</v>
      </c>
      <c r="DA11" s="626"/>
      <c r="DB11" s="626"/>
      <c r="DC11" s="626"/>
      <c r="DD11" s="632">
        <v>351427</v>
      </c>
      <c r="DE11" s="624"/>
      <c r="DF11" s="624"/>
      <c r="DG11" s="624"/>
      <c r="DH11" s="624"/>
      <c r="DI11" s="624"/>
      <c r="DJ11" s="624"/>
      <c r="DK11" s="624"/>
      <c r="DL11" s="624"/>
      <c r="DM11" s="624"/>
      <c r="DN11" s="624"/>
      <c r="DO11" s="624"/>
      <c r="DP11" s="625"/>
      <c r="DQ11" s="632">
        <v>515744</v>
      </c>
      <c r="DR11" s="624"/>
      <c r="DS11" s="624"/>
      <c r="DT11" s="624"/>
      <c r="DU11" s="624"/>
      <c r="DV11" s="624"/>
      <c r="DW11" s="624"/>
      <c r="DX11" s="624"/>
      <c r="DY11" s="624"/>
      <c r="DZ11" s="624"/>
      <c r="EA11" s="624"/>
      <c r="EB11" s="624"/>
      <c r="EC11" s="633"/>
    </row>
    <row r="12" spans="2:143" ht="11.25" customHeight="1" x14ac:dyDescent="0.15">
      <c r="B12" s="620" t="s">
        <v>239</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1471235</v>
      </c>
      <c r="BH12" s="624"/>
      <c r="BI12" s="624"/>
      <c r="BJ12" s="624"/>
      <c r="BK12" s="624"/>
      <c r="BL12" s="624"/>
      <c r="BM12" s="624"/>
      <c r="BN12" s="625"/>
      <c r="BO12" s="626">
        <v>50.6</v>
      </c>
      <c r="BP12" s="626"/>
      <c r="BQ12" s="626"/>
      <c r="BR12" s="626"/>
      <c r="BS12" s="627" t="s">
        <v>122</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760272</v>
      </c>
      <c r="CS12" s="624"/>
      <c r="CT12" s="624"/>
      <c r="CU12" s="624"/>
      <c r="CV12" s="624"/>
      <c r="CW12" s="624"/>
      <c r="CX12" s="624"/>
      <c r="CY12" s="625"/>
      <c r="CZ12" s="626">
        <v>4.4000000000000004</v>
      </c>
      <c r="DA12" s="626"/>
      <c r="DB12" s="626"/>
      <c r="DC12" s="626"/>
      <c r="DD12" s="632">
        <v>326858</v>
      </c>
      <c r="DE12" s="624"/>
      <c r="DF12" s="624"/>
      <c r="DG12" s="624"/>
      <c r="DH12" s="624"/>
      <c r="DI12" s="624"/>
      <c r="DJ12" s="624"/>
      <c r="DK12" s="624"/>
      <c r="DL12" s="624"/>
      <c r="DM12" s="624"/>
      <c r="DN12" s="624"/>
      <c r="DO12" s="624"/>
      <c r="DP12" s="625"/>
      <c r="DQ12" s="632">
        <v>408807</v>
      </c>
      <c r="DR12" s="624"/>
      <c r="DS12" s="624"/>
      <c r="DT12" s="624"/>
      <c r="DU12" s="624"/>
      <c r="DV12" s="624"/>
      <c r="DW12" s="624"/>
      <c r="DX12" s="624"/>
      <c r="DY12" s="624"/>
      <c r="DZ12" s="624"/>
      <c r="EA12" s="624"/>
      <c r="EB12" s="624"/>
      <c r="EC12" s="633"/>
    </row>
    <row r="13" spans="2:143" ht="11.25" customHeight="1" x14ac:dyDescent="0.15">
      <c r="B13" s="620" t="s">
        <v>242</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1465753</v>
      </c>
      <c r="BH13" s="624"/>
      <c r="BI13" s="624"/>
      <c r="BJ13" s="624"/>
      <c r="BK13" s="624"/>
      <c r="BL13" s="624"/>
      <c r="BM13" s="624"/>
      <c r="BN13" s="625"/>
      <c r="BO13" s="626">
        <v>50.4</v>
      </c>
      <c r="BP13" s="626"/>
      <c r="BQ13" s="626"/>
      <c r="BR13" s="626"/>
      <c r="BS13" s="627" t="s">
        <v>122</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1689330</v>
      </c>
      <c r="CS13" s="624"/>
      <c r="CT13" s="624"/>
      <c r="CU13" s="624"/>
      <c r="CV13" s="624"/>
      <c r="CW13" s="624"/>
      <c r="CX13" s="624"/>
      <c r="CY13" s="625"/>
      <c r="CZ13" s="626">
        <v>9.8000000000000007</v>
      </c>
      <c r="DA13" s="626"/>
      <c r="DB13" s="626"/>
      <c r="DC13" s="626"/>
      <c r="DD13" s="632">
        <v>650076</v>
      </c>
      <c r="DE13" s="624"/>
      <c r="DF13" s="624"/>
      <c r="DG13" s="624"/>
      <c r="DH13" s="624"/>
      <c r="DI13" s="624"/>
      <c r="DJ13" s="624"/>
      <c r="DK13" s="624"/>
      <c r="DL13" s="624"/>
      <c r="DM13" s="624"/>
      <c r="DN13" s="624"/>
      <c r="DO13" s="624"/>
      <c r="DP13" s="625"/>
      <c r="DQ13" s="632">
        <v>1084920</v>
      </c>
      <c r="DR13" s="624"/>
      <c r="DS13" s="624"/>
      <c r="DT13" s="624"/>
      <c r="DU13" s="624"/>
      <c r="DV13" s="624"/>
      <c r="DW13" s="624"/>
      <c r="DX13" s="624"/>
      <c r="DY13" s="624"/>
      <c r="DZ13" s="624"/>
      <c r="EA13" s="624"/>
      <c r="EB13" s="624"/>
      <c r="EC13" s="633"/>
    </row>
    <row r="14" spans="2:143" ht="11.25" customHeight="1" x14ac:dyDescent="0.15">
      <c r="B14" s="620" t="s">
        <v>245</v>
      </c>
      <c r="C14" s="621"/>
      <c r="D14" s="621"/>
      <c r="E14" s="621"/>
      <c r="F14" s="621"/>
      <c r="G14" s="621"/>
      <c r="H14" s="621"/>
      <c r="I14" s="621"/>
      <c r="J14" s="621"/>
      <c r="K14" s="621"/>
      <c r="L14" s="621"/>
      <c r="M14" s="621"/>
      <c r="N14" s="621"/>
      <c r="O14" s="621"/>
      <c r="P14" s="621"/>
      <c r="Q14" s="622"/>
      <c r="R14" s="623">
        <v>1019</v>
      </c>
      <c r="S14" s="624"/>
      <c r="T14" s="624"/>
      <c r="U14" s="624"/>
      <c r="V14" s="624"/>
      <c r="W14" s="624"/>
      <c r="X14" s="624"/>
      <c r="Y14" s="625"/>
      <c r="Z14" s="626">
        <v>0</v>
      </c>
      <c r="AA14" s="626"/>
      <c r="AB14" s="626"/>
      <c r="AC14" s="626"/>
      <c r="AD14" s="627">
        <v>1019</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87972</v>
      </c>
      <c r="BH14" s="624"/>
      <c r="BI14" s="624"/>
      <c r="BJ14" s="624"/>
      <c r="BK14" s="624"/>
      <c r="BL14" s="624"/>
      <c r="BM14" s="624"/>
      <c r="BN14" s="625"/>
      <c r="BO14" s="626">
        <v>3</v>
      </c>
      <c r="BP14" s="626"/>
      <c r="BQ14" s="626"/>
      <c r="BR14" s="626"/>
      <c r="BS14" s="627" t="s">
        <v>122</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1058625</v>
      </c>
      <c r="CS14" s="624"/>
      <c r="CT14" s="624"/>
      <c r="CU14" s="624"/>
      <c r="CV14" s="624"/>
      <c r="CW14" s="624"/>
      <c r="CX14" s="624"/>
      <c r="CY14" s="625"/>
      <c r="CZ14" s="626">
        <v>6.2</v>
      </c>
      <c r="DA14" s="626"/>
      <c r="DB14" s="626"/>
      <c r="DC14" s="626"/>
      <c r="DD14" s="632">
        <v>351368</v>
      </c>
      <c r="DE14" s="624"/>
      <c r="DF14" s="624"/>
      <c r="DG14" s="624"/>
      <c r="DH14" s="624"/>
      <c r="DI14" s="624"/>
      <c r="DJ14" s="624"/>
      <c r="DK14" s="624"/>
      <c r="DL14" s="624"/>
      <c r="DM14" s="624"/>
      <c r="DN14" s="624"/>
      <c r="DO14" s="624"/>
      <c r="DP14" s="625"/>
      <c r="DQ14" s="632">
        <v>636407</v>
      </c>
      <c r="DR14" s="624"/>
      <c r="DS14" s="624"/>
      <c r="DT14" s="624"/>
      <c r="DU14" s="624"/>
      <c r="DV14" s="624"/>
      <c r="DW14" s="624"/>
      <c r="DX14" s="624"/>
      <c r="DY14" s="624"/>
      <c r="DZ14" s="624"/>
      <c r="EA14" s="624"/>
      <c r="EB14" s="624"/>
      <c r="EC14" s="633"/>
    </row>
    <row r="15" spans="2:143" ht="11.25" customHeight="1" x14ac:dyDescent="0.15">
      <c r="B15" s="620" t="s">
        <v>248</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159689</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1581137</v>
      </c>
      <c r="CS15" s="624"/>
      <c r="CT15" s="624"/>
      <c r="CU15" s="624"/>
      <c r="CV15" s="624"/>
      <c r="CW15" s="624"/>
      <c r="CX15" s="624"/>
      <c r="CY15" s="625"/>
      <c r="CZ15" s="626">
        <v>9.1999999999999993</v>
      </c>
      <c r="DA15" s="626"/>
      <c r="DB15" s="626"/>
      <c r="DC15" s="626"/>
      <c r="DD15" s="632">
        <v>147594</v>
      </c>
      <c r="DE15" s="624"/>
      <c r="DF15" s="624"/>
      <c r="DG15" s="624"/>
      <c r="DH15" s="624"/>
      <c r="DI15" s="624"/>
      <c r="DJ15" s="624"/>
      <c r="DK15" s="624"/>
      <c r="DL15" s="624"/>
      <c r="DM15" s="624"/>
      <c r="DN15" s="624"/>
      <c r="DO15" s="624"/>
      <c r="DP15" s="625"/>
      <c r="DQ15" s="632">
        <v>1156270</v>
      </c>
      <c r="DR15" s="624"/>
      <c r="DS15" s="624"/>
      <c r="DT15" s="624"/>
      <c r="DU15" s="624"/>
      <c r="DV15" s="624"/>
      <c r="DW15" s="624"/>
      <c r="DX15" s="624"/>
      <c r="DY15" s="624"/>
      <c r="DZ15" s="624"/>
      <c r="EA15" s="624"/>
      <c r="EB15" s="624"/>
      <c r="EC15" s="633"/>
    </row>
    <row r="16" spans="2:143" ht="11.25" customHeight="1" x14ac:dyDescent="0.15">
      <c r="B16" s="620" t="s">
        <v>251</v>
      </c>
      <c r="C16" s="621"/>
      <c r="D16" s="621"/>
      <c r="E16" s="621"/>
      <c r="F16" s="621"/>
      <c r="G16" s="621"/>
      <c r="H16" s="621"/>
      <c r="I16" s="621"/>
      <c r="J16" s="621"/>
      <c r="K16" s="621"/>
      <c r="L16" s="621"/>
      <c r="M16" s="621"/>
      <c r="N16" s="621"/>
      <c r="O16" s="621"/>
      <c r="P16" s="621"/>
      <c r="Q16" s="622"/>
      <c r="R16" s="623">
        <v>13726</v>
      </c>
      <c r="S16" s="624"/>
      <c r="T16" s="624"/>
      <c r="U16" s="624"/>
      <c r="V16" s="624"/>
      <c r="W16" s="624"/>
      <c r="X16" s="624"/>
      <c r="Y16" s="625"/>
      <c r="Z16" s="626">
        <v>0.1</v>
      </c>
      <c r="AA16" s="626"/>
      <c r="AB16" s="626"/>
      <c r="AC16" s="626"/>
      <c r="AD16" s="627">
        <v>13726</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26645</v>
      </c>
      <c r="CS16" s="624"/>
      <c r="CT16" s="624"/>
      <c r="CU16" s="624"/>
      <c r="CV16" s="624"/>
      <c r="CW16" s="624"/>
      <c r="CX16" s="624"/>
      <c r="CY16" s="625"/>
      <c r="CZ16" s="626">
        <v>0.2</v>
      </c>
      <c r="DA16" s="626"/>
      <c r="DB16" s="626"/>
      <c r="DC16" s="626"/>
      <c r="DD16" s="632" t="s">
        <v>122</v>
      </c>
      <c r="DE16" s="624"/>
      <c r="DF16" s="624"/>
      <c r="DG16" s="624"/>
      <c r="DH16" s="624"/>
      <c r="DI16" s="624"/>
      <c r="DJ16" s="624"/>
      <c r="DK16" s="624"/>
      <c r="DL16" s="624"/>
      <c r="DM16" s="624"/>
      <c r="DN16" s="624"/>
      <c r="DO16" s="624"/>
      <c r="DP16" s="625"/>
      <c r="DQ16" s="632">
        <v>13845</v>
      </c>
      <c r="DR16" s="624"/>
      <c r="DS16" s="624"/>
      <c r="DT16" s="624"/>
      <c r="DU16" s="624"/>
      <c r="DV16" s="624"/>
      <c r="DW16" s="624"/>
      <c r="DX16" s="624"/>
      <c r="DY16" s="624"/>
      <c r="DZ16" s="624"/>
      <c r="EA16" s="624"/>
      <c r="EB16" s="624"/>
      <c r="EC16" s="633"/>
    </row>
    <row r="17" spans="2:133" ht="11.25" customHeight="1" x14ac:dyDescent="0.15">
      <c r="B17" s="620" t="s">
        <v>254</v>
      </c>
      <c r="C17" s="621"/>
      <c r="D17" s="621"/>
      <c r="E17" s="621"/>
      <c r="F17" s="621"/>
      <c r="G17" s="621"/>
      <c r="H17" s="621"/>
      <c r="I17" s="621"/>
      <c r="J17" s="621"/>
      <c r="K17" s="621"/>
      <c r="L17" s="621"/>
      <c r="M17" s="621"/>
      <c r="N17" s="621"/>
      <c r="O17" s="621"/>
      <c r="P17" s="621"/>
      <c r="Q17" s="622"/>
      <c r="R17" s="623">
        <v>40494</v>
      </c>
      <c r="S17" s="624"/>
      <c r="T17" s="624"/>
      <c r="U17" s="624"/>
      <c r="V17" s="624"/>
      <c r="W17" s="624"/>
      <c r="X17" s="624"/>
      <c r="Y17" s="625"/>
      <c r="Z17" s="626">
        <v>0.2</v>
      </c>
      <c r="AA17" s="626"/>
      <c r="AB17" s="626"/>
      <c r="AC17" s="626"/>
      <c r="AD17" s="627">
        <v>40494</v>
      </c>
      <c r="AE17" s="627"/>
      <c r="AF17" s="627"/>
      <c r="AG17" s="627"/>
      <c r="AH17" s="627"/>
      <c r="AI17" s="627"/>
      <c r="AJ17" s="627"/>
      <c r="AK17" s="627"/>
      <c r="AL17" s="628">
        <v>0.4</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2005094</v>
      </c>
      <c r="CS17" s="624"/>
      <c r="CT17" s="624"/>
      <c r="CU17" s="624"/>
      <c r="CV17" s="624"/>
      <c r="CW17" s="624"/>
      <c r="CX17" s="624"/>
      <c r="CY17" s="625"/>
      <c r="CZ17" s="626">
        <v>11.7</v>
      </c>
      <c r="DA17" s="626"/>
      <c r="DB17" s="626"/>
      <c r="DC17" s="626"/>
      <c r="DD17" s="632" t="s">
        <v>122</v>
      </c>
      <c r="DE17" s="624"/>
      <c r="DF17" s="624"/>
      <c r="DG17" s="624"/>
      <c r="DH17" s="624"/>
      <c r="DI17" s="624"/>
      <c r="DJ17" s="624"/>
      <c r="DK17" s="624"/>
      <c r="DL17" s="624"/>
      <c r="DM17" s="624"/>
      <c r="DN17" s="624"/>
      <c r="DO17" s="624"/>
      <c r="DP17" s="625"/>
      <c r="DQ17" s="632">
        <v>1974817</v>
      </c>
      <c r="DR17" s="624"/>
      <c r="DS17" s="624"/>
      <c r="DT17" s="624"/>
      <c r="DU17" s="624"/>
      <c r="DV17" s="624"/>
      <c r="DW17" s="624"/>
      <c r="DX17" s="624"/>
      <c r="DY17" s="624"/>
      <c r="DZ17" s="624"/>
      <c r="EA17" s="624"/>
      <c r="EB17" s="624"/>
      <c r="EC17" s="633"/>
    </row>
    <row r="18" spans="2:133" ht="11.25" customHeight="1" x14ac:dyDescent="0.15">
      <c r="B18" s="620" t="s">
        <v>257</v>
      </c>
      <c r="C18" s="621"/>
      <c r="D18" s="621"/>
      <c r="E18" s="621"/>
      <c r="F18" s="621"/>
      <c r="G18" s="621"/>
      <c r="H18" s="621"/>
      <c r="I18" s="621"/>
      <c r="J18" s="621"/>
      <c r="K18" s="621"/>
      <c r="L18" s="621"/>
      <c r="M18" s="621"/>
      <c r="N18" s="621"/>
      <c r="O18" s="621"/>
      <c r="P18" s="621"/>
      <c r="Q18" s="622"/>
      <c r="R18" s="623">
        <v>18447</v>
      </c>
      <c r="S18" s="624"/>
      <c r="T18" s="624"/>
      <c r="U18" s="624"/>
      <c r="V18" s="624"/>
      <c r="W18" s="624"/>
      <c r="X18" s="624"/>
      <c r="Y18" s="625"/>
      <c r="Z18" s="626">
        <v>0.1</v>
      </c>
      <c r="AA18" s="626"/>
      <c r="AB18" s="626"/>
      <c r="AC18" s="626"/>
      <c r="AD18" s="627">
        <v>18447</v>
      </c>
      <c r="AE18" s="627"/>
      <c r="AF18" s="627"/>
      <c r="AG18" s="627"/>
      <c r="AH18" s="627"/>
      <c r="AI18" s="627"/>
      <c r="AJ18" s="627"/>
      <c r="AK18" s="627"/>
      <c r="AL18" s="628">
        <v>0.2</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260</v>
      </c>
      <c r="C19" s="621"/>
      <c r="D19" s="621"/>
      <c r="E19" s="621"/>
      <c r="F19" s="621"/>
      <c r="G19" s="621"/>
      <c r="H19" s="621"/>
      <c r="I19" s="621"/>
      <c r="J19" s="621"/>
      <c r="K19" s="621"/>
      <c r="L19" s="621"/>
      <c r="M19" s="621"/>
      <c r="N19" s="621"/>
      <c r="O19" s="621"/>
      <c r="P19" s="621"/>
      <c r="Q19" s="622"/>
      <c r="R19" s="623">
        <v>14725</v>
      </c>
      <c r="S19" s="624"/>
      <c r="T19" s="624"/>
      <c r="U19" s="624"/>
      <c r="V19" s="624"/>
      <c r="W19" s="624"/>
      <c r="X19" s="624"/>
      <c r="Y19" s="625"/>
      <c r="Z19" s="626">
        <v>0.1</v>
      </c>
      <c r="AA19" s="626"/>
      <c r="AB19" s="626"/>
      <c r="AC19" s="626"/>
      <c r="AD19" s="627">
        <v>14725</v>
      </c>
      <c r="AE19" s="627"/>
      <c r="AF19" s="627"/>
      <c r="AG19" s="627"/>
      <c r="AH19" s="627"/>
      <c r="AI19" s="627"/>
      <c r="AJ19" s="627"/>
      <c r="AK19" s="627"/>
      <c r="AL19" s="628">
        <v>0.2</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5303</v>
      </c>
      <c r="BH19" s="624"/>
      <c r="BI19" s="624"/>
      <c r="BJ19" s="624"/>
      <c r="BK19" s="624"/>
      <c r="BL19" s="624"/>
      <c r="BM19" s="624"/>
      <c r="BN19" s="625"/>
      <c r="BO19" s="626">
        <v>0.2</v>
      </c>
      <c r="BP19" s="626"/>
      <c r="BQ19" s="626"/>
      <c r="BR19" s="626"/>
      <c r="BS19" s="627" t="s">
        <v>122</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263</v>
      </c>
      <c r="C20" s="637"/>
      <c r="D20" s="637"/>
      <c r="E20" s="637"/>
      <c r="F20" s="637"/>
      <c r="G20" s="637"/>
      <c r="H20" s="637"/>
      <c r="I20" s="637"/>
      <c r="J20" s="637"/>
      <c r="K20" s="637"/>
      <c r="L20" s="637"/>
      <c r="M20" s="637"/>
      <c r="N20" s="637"/>
      <c r="O20" s="637"/>
      <c r="P20" s="637"/>
      <c r="Q20" s="638"/>
      <c r="R20" s="623">
        <v>3722</v>
      </c>
      <c r="S20" s="624"/>
      <c r="T20" s="624"/>
      <c r="U20" s="624"/>
      <c r="V20" s="624"/>
      <c r="W20" s="624"/>
      <c r="X20" s="624"/>
      <c r="Y20" s="625"/>
      <c r="Z20" s="626">
        <v>0</v>
      </c>
      <c r="AA20" s="626"/>
      <c r="AB20" s="626"/>
      <c r="AC20" s="626"/>
      <c r="AD20" s="627">
        <v>3722</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5303</v>
      </c>
      <c r="BH20" s="624"/>
      <c r="BI20" s="624"/>
      <c r="BJ20" s="624"/>
      <c r="BK20" s="624"/>
      <c r="BL20" s="624"/>
      <c r="BM20" s="624"/>
      <c r="BN20" s="625"/>
      <c r="BO20" s="626">
        <v>0.2</v>
      </c>
      <c r="BP20" s="626"/>
      <c r="BQ20" s="626"/>
      <c r="BR20" s="626"/>
      <c r="BS20" s="627" t="s">
        <v>122</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17186036</v>
      </c>
      <c r="CS20" s="624"/>
      <c r="CT20" s="624"/>
      <c r="CU20" s="624"/>
      <c r="CV20" s="624"/>
      <c r="CW20" s="624"/>
      <c r="CX20" s="624"/>
      <c r="CY20" s="625"/>
      <c r="CZ20" s="626">
        <v>100</v>
      </c>
      <c r="DA20" s="626"/>
      <c r="DB20" s="626"/>
      <c r="DC20" s="626"/>
      <c r="DD20" s="632">
        <v>2188610</v>
      </c>
      <c r="DE20" s="624"/>
      <c r="DF20" s="624"/>
      <c r="DG20" s="624"/>
      <c r="DH20" s="624"/>
      <c r="DI20" s="624"/>
      <c r="DJ20" s="624"/>
      <c r="DK20" s="624"/>
      <c r="DL20" s="624"/>
      <c r="DM20" s="624"/>
      <c r="DN20" s="624"/>
      <c r="DO20" s="624"/>
      <c r="DP20" s="625"/>
      <c r="DQ20" s="632">
        <v>10553077</v>
      </c>
      <c r="DR20" s="624"/>
      <c r="DS20" s="624"/>
      <c r="DT20" s="624"/>
      <c r="DU20" s="624"/>
      <c r="DV20" s="624"/>
      <c r="DW20" s="624"/>
      <c r="DX20" s="624"/>
      <c r="DY20" s="624"/>
      <c r="DZ20" s="624"/>
      <c r="EA20" s="624"/>
      <c r="EB20" s="624"/>
      <c r="EC20" s="633"/>
    </row>
    <row r="21" spans="2:133" ht="11.25" customHeight="1" x14ac:dyDescent="0.15">
      <c r="B21" s="620" t="s">
        <v>266</v>
      </c>
      <c r="C21" s="621"/>
      <c r="D21" s="621"/>
      <c r="E21" s="621"/>
      <c r="F21" s="621"/>
      <c r="G21" s="621"/>
      <c r="H21" s="621"/>
      <c r="I21" s="621"/>
      <c r="J21" s="621"/>
      <c r="K21" s="621"/>
      <c r="L21" s="621"/>
      <c r="M21" s="621"/>
      <c r="N21" s="621"/>
      <c r="O21" s="621"/>
      <c r="P21" s="621"/>
      <c r="Q21" s="622"/>
      <c r="R21" s="623">
        <v>5710437</v>
      </c>
      <c r="S21" s="624"/>
      <c r="T21" s="624"/>
      <c r="U21" s="624"/>
      <c r="V21" s="624"/>
      <c r="W21" s="624"/>
      <c r="X21" s="624"/>
      <c r="Y21" s="625"/>
      <c r="Z21" s="626">
        <v>31.5</v>
      </c>
      <c r="AA21" s="626"/>
      <c r="AB21" s="626"/>
      <c r="AC21" s="626"/>
      <c r="AD21" s="627">
        <v>5256975</v>
      </c>
      <c r="AE21" s="627"/>
      <c r="AF21" s="627"/>
      <c r="AG21" s="627"/>
      <c r="AH21" s="627"/>
      <c r="AI21" s="627"/>
      <c r="AJ21" s="627"/>
      <c r="AK21" s="627"/>
      <c r="AL21" s="628">
        <v>57.5</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5303</v>
      </c>
      <c r="BH21" s="624"/>
      <c r="BI21" s="624"/>
      <c r="BJ21" s="624"/>
      <c r="BK21" s="624"/>
      <c r="BL21" s="624"/>
      <c r="BM21" s="624"/>
      <c r="BN21" s="625"/>
      <c r="BO21" s="626">
        <v>0.2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268</v>
      </c>
      <c r="C22" s="621"/>
      <c r="D22" s="621"/>
      <c r="E22" s="621"/>
      <c r="F22" s="621"/>
      <c r="G22" s="621"/>
      <c r="H22" s="621"/>
      <c r="I22" s="621"/>
      <c r="J22" s="621"/>
      <c r="K22" s="621"/>
      <c r="L22" s="621"/>
      <c r="M22" s="621"/>
      <c r="N22" s="621"/>
      <c r="O22" s="621"/>
      <c r="P22" s="621"/>
      <c r="Q22" s="622"/>
      <c r="R22" s="623">
        <v>5256975</v>
      </c>
      <c r="S22" s="624"/>
      <c r="T22" s="624"/>
      <c r="U22" s="624"/>
      <c r="V22" s="624"/>
      <c r="W22" s="624"/>
      <c r="X22" s="624"/>
      <c r="Y22" s="625"/>
      <c r="Z22" s="626">
        <v>29</v>
      </c>
      <c r="AA22" s="626"/>
      <c r="AB22" s="626"/>
      <c r="AC22" s="626"/>
      <c r="AD22" s="627">
        <v>5256975</v>
      </c>
      <c r="AE22" s="627"/>
      <c r="AF22" s="627"/>
      <c r="AG22" s="627"/>
      <c r="AH22" s="627"/>
      <c r="AI22" s="627"/>
      <c r="AJ22" s="627"/>
      <c r="AK22" s="627"/>
      <c r="AL22" s="628">
        <v>57.5</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271</v>
      </c>
      <c r="C23" s="621"/>
      <c r="D23" s="621"/>
      <c r="E23" s="621"/>
      <c r="F23" s="621"/>
      <c r="G23" s="621"/>
      <c r="H23" s="621"/>
      <c r="I23" s="621"/>
      <c r="J23" s="621"/>
      <c r="K23" s="621"/>
      <c r="L23" s="621"/>
      <c r="M23" s="621"/>
      <c r="N23" s="621"/>
      <c r="O23" s="621"/>
      <c r="P23" s="621"/>
      <c r="Q23" s="622"/>
      <c r="R23" s="623">
        <v>453462</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0" t="s">
        <v>276</v>
      </c>
      <c r="DM23" s="651"/>
      <c r="DN23" s="651"/>
      <c r="DO23" s="651"/>
      <c r="DP23" s="651"/>
      <c r="DQ23" s="651"/>
      <c r="DR23" s="651"/>
      <c r="DS23" s="651"/>
      <c r="DT23" s="651"/>
      <c r="DU23" s="651"/>
      <c r="DV23" s="652"/>
      <c r="DW23" s="605" t="s">
        <v>277</v>
      </c>
      <c r="DX23" s="606"/>
      <c r="DY23" s="606"/>
      <c r="DZ23" s="606"/>
      <c r="EA23" s="606"/>
      <c r="EB23" s="606"/>
      <c r="EC23" s="607"/>
    </row>
    <row r="24" spans="2:133" ht="11.25" customHeight="1" x14ac:dyDescent="0.15">
      <c r="B24" s="620" t="s">
        <v>278</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6972841</v>
      </c>
      <c r="CS24" s="613"/>
      <c r="CT24" s="613"/>
      <c r="CU24" s="613"/>
      <c r="CV24" s="613"/>
      <c r="CW24" s="613"/>
      <c r="CX24" s="613"/>
      <c r="CY24" s="614"/>
      <c r="CZ24" s="617">
        <v>40.6</v>
      </c>
      <c r="DA24" s="618"/>
      <c r="DB24" s="618"/>
      <c r="DC24" s="634"/>
      <c r="DD24" s="658">
        <v>5202425</v>
      </c>
      <c r="DE24" s="613"/>
      <c r="DF24" s="613"/>
      <c r="DG24" s="613"/>
      <c r="DH24" s="613"/>
      <c r="DI24" s="613"/>
      <c r="DJ24" s="613"/>
      <c r="DK24" s="614"/>
      <c r="DL24" s="658">
        <v>4536011</v>
      </c>
      <c r="DM24" s="613"/>
      <c r="DN24" s="613"/>
      <c r="DO24" s="613"/>
      <c r="DP24" s="613"/>
      <c r="DQ24" s="613"/>
      <c r="DR24" s="613"/>
      <c r="DS24" s="613"/>
      <c r="DT24" s="613"/>
      <c r="DU24" s="613"/>
      <c r="DV24" s="614"/>
      <c r="DW24" s="617">
        <v>49.6</v>
      </c>
      <c r="DX24" s="618"/>
      <c r="DY24" s="618"/>
      <c r="DZ24" s="618"/>
      <c r="EA24" s="618"/>
      <c r="EB24" s="618"/>
      <c r="EC24" s="619"/>
    </row>
    <row r="25" spans="2:133" ht="11.25" customHeight="1" x14ac:dyDescent="0.15">
      <c r="B25" s="620" t="s">
        <v>281</v>
      </c>
      <c r="C25" s="621"/>
      <c r="D25" s="621"/>
      <c r="E25" s="621"/>
      <c r="F25" s="621"/>
      <c r="G25" s="621"/>
      <c r="H25" s="621"/>
      <c r="I25" s="621"/>
      <c r="J25" s="621"/>
      <c r="K25" s="621"/>
      <c r="L25" s="621"/>
      <c r="M25" s="621"/>
      <c r="N25" s="621"/>
      <c r="O25" s="621"/>
      <c r="P25" s="621"/>
      <c r="Q25" s="622"/>
      <c r="R25" s="623">
        <v>9533541</v>
      </c>
      <c r="S25" s="624"/>
      <c r="T25" s="624"/>
      <c r="U25" s="624"/>
      <c r="V25" s="624"/>
      <c r="W25" s="624"/>
      <c r="X25" s="624"/>
      <c r="Y25" s="625"/>
      <c r="Z25" s="626">
        <v>52.6</v>
      </c>
      <c r="AA25" s="626"/>
      <c r="AB25" s="626"/>
      <c r="AC25" s="626"/>
      <c r="AD25" s="627">
        <v>9080079</v>
      </c>
      <c r="AE25" s="627"/>
      <c r="AF25" s="627"/>
      <c r="AG25" s="627"/>
      <c r="AH25" s="627"/>
      <c r="AI25" s="627"/>
      <c r="AJ25" s="627"/>
      <c r="AK25" s="627"/>
      <c r="AL25" s="628">
        <v>99.3</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2518942</v>
      </c>
      <c r="CS25" s="655"/>
      <c r="CT25" s="655"/>
      <c r="CU25" s="655"/>
      <c r="CV25" s="655"/>
      <c r="CW25" s="655"/>
      <c r="CX25" s="655"/>
      <c r="CY25" s="656"/>
      <c r="CZ25" s="628">
        <v>14.7</v>
      </c>
      <c r="DA25" s="653"/>
      <c r="DB25" s="653"/>
      <c r="DC25" s="657"/>
      <c r="DD25" s="632">
        <v>2330403</v>
      </c>
      <c r="DE25" s="655"/>
      <c r="DF25" s="655"/>
      <c r="DG25" s="655"/>
      <c r="DH25" s="655"/>
      <c r="DI25" s="655"/>
      <c r="DJ25" s="655"/>
      <c r="DK25" s="656"/>
      <c r="DL25" s="632">
        <v>2320949</v>
      </c>
      <c r="DM25" s="655"/>
      <c r="DN25" s="655"/>
      <c r="DO25" s="655"/>
      <c r="DP25" s="655"/>
      <c r="DQ25" s="655"/>
      <c r="DR25" s="655"/>
      <c r="DS25" s="655"/>
      <c r="DT25" s="655"/>
      <c r="DU25" s="655"/>
      <c r="DV25" s="656"/>
      <c r="DW25" s="628">
        <v>25.4</v>
      </c>
      <c r="DX25" s="653"/>
      <c r="DY25" s="653"/>
      <c r="DZ25" s="653"/>
      <c r="EA25" s="653"/>
      <c r="EB25" s="653"/>
      <c r="EC25" s="654"/>
    </row>
    <row r="26" spans="2:133" ht="11.25" customHeight="1" x14ac:dyDescent="0.15">
      <c r="B26" s="620" t="s">
        <v>284</v>
      </c>
      <c r="C26" s="621"/>
      <c r="D26" s="621"/>
      <c r="E26" s="621"/>
      <c r="F26" s="621"/>
      <c r="G26" s="621"/>
      <c r="H26" s="621"/>
      <c r="I26" s="621"/>
      <c r="J26" s="621"/>
      <c r="K26" s="621"/>
      <c r="L26" s="621"/>
      <c r="M26" s="621"/>
      <c r="N26" s="621"/>
      <c r="O26" s="621"/>
      <c r="P26" s="621"/>
      <c r="Q26" s="622"/>
      <c r="R26" s="623">
        <v>2039</v>
      </c>
      <c r="S26" s="624"/>
      <c r="T26" s="624"/>
      <c r="U26" s="624"/>
      <c r="V26" s="624"/>
      <c r="W26" s="624"/>
      <c r="X26" s="624"/>
      <c r="Y26" s="625"/>
      <c r="Z26" s="626">
        <v>0</v>
      </c>
      <c r="AA26" s="626"/>
      <c r="AB26" s="626"/>
      <c r="AC26" s="626"/>
      <c r="AD26" s="627">
        <v>2039</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1565663</v>
      </c>
      <c r="CS26" s="624"/>
      <c r="CT26" s="624"/>
      <c r="CU26" s="624"/>
      <c r="CV26" s="624"/>
      <c r="CW26" s="624"/>
      <c r="CX26" s="624"/>
      <c r="CY26" s="625"/>
      <c r="CZ26" s="628">
        <v>9.1</v>
      </c>
      <c r="DA26" s="653"/>
      <c r="DB26" s="653"/>
      <c r="DC26" s="657"/>
      <c r="DD26" s="632">
        <v>1479323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287</v>
      </c>
      <c r="C27" s="621"/>
      <c r="D27" s="621"/>
      <c r="E27" s="621"/>
      <c r="F27" s="621"/>
      <c r="G27" s="621"/>
      <c r="H27" s="621"/>
      <c r="I27" s="621"/>
      <c r="J27" s="621"/>
      <c r="K27" s="621"/>
      <c r="L27" s="621"/>
      <c r="M27" s="621"/>
      <c r="N27" s="621"/>
      <c r="O27" s="621"/>
      <c r="P27" s="621"/>
      <c r="Q27" s="622"/>
      <c r="R27" s="623">
        <v>69744</v>
      </c>
      <c r="S27" s="624"/>
      <c r="T27" s="624"/>
      <c r="U27" s="624"/>
      <c r="V27" s="624"/>
      <c r="W27" s="624"/>
      <c r="X27" s="624"/>
      <c r="Y27" s="625"/>
      <c r="Z27" s="626">
        <v>0.4</v>
      </c>
      <c r="AA27" s="626"/>
      <c r="AB27" s="626"/>
      <c r="AC27" s="626"/>
      <c r="AD27" s="627">
        <v>5</v>
      </c>
      <c r="AE27" s="627"/>
      <c r="AF27" s="627"/>
      <c r="AG27" s="627"/>
      <c r="AH27" s="627"/>
      <c r="AI27" s="627"/>
      <c r="AJ27" s="627"/>
      <c r="AK27" s="627"/>
      <c r="AL27" s="628">
        <v>0</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2907593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2448805</v>
      </c>
      <c r="CS27" s="655"/>
      <c r="CT27" s="655"/>
      <c r="CU27" s="655"/>
      <c r="CV27" s="655"/>
      <c r="CW27" s="655"/>
      <c r="CX27" s="655"/>
      <c r="CY27" s="656"/>
      <c r="CZ27" s="628">
        <v>14.2</v>
      </c>
      <c r="DA27" s="653"/>
      <c r="DB27" s="653"/>
      <c r="DC27" s="657"/>
      <c r="DD27" s="632">
        <v>897205</v>
      </c>
      <c r="DE27" s="655"/>
      <c r="DF27" s="655"/>
      <c r="DG27" s="655"/>
      <c r="DH27" s="655"/>
      <c r="DI27" s="655"/>
      <c r="DJ27" s="655"/>
      <c r="DK27" s="656"/>
      <c r="DL27" s="632">
        <v>617885</v>
      </c>
      <c r="DM27" s="655"/>
      <c r="DN27" s="655"/>
      <c r="DO27" s="655"/>
      <c r="DP27" s="655"/>
      <c r="DQ27" s="655"/>
      <c r="DR27" s="655"/>
      <c r="DS27" s="655"/>
      <c r="DT27" s="655"/>
      <c r="DU27" s="655"/>
      <c r="DV27" s="656"/>
      <c r="DW27" s="628">
        <v>6.8</v>
      </c>
      <c r="DX27" s="653"/>
      <c r="DY27" s="653"/>
      <c r="DZ27" s="653"/>
      <c r="EA27" s="653"/>
      <c r="EB27" s="653"/>
      <c r="EC27" s="654"/>
    </row>
    <row r="28" spans="2:133" ht="11.25" customHeight="1" x14ac:dyDescent="0.15">
      <c r="B28" s="620" t="s">
        <v>290</v>
      </c>
      <c r="C28" s="621"/>
      <c r="D28" s="621"/>
      <c r="E28" s="621"/>
      <c r="F28" s="621"/>
      <c r="G28" s="621"/>
      <c r="H28" s="621"/>
      <c r="I28" s="621"/>
      <c r="J28" s="621"/>
      <c r="K28" s="621"/>
      <c r="L28" s="621"/>
      <c r="M28" s="621"/>
      <c r="N28" s="621"/>
      <c r="O28" s="621"/>
      <c r="P28" s="621"/>
      <c r="Q28" s="622"/>
      <c r="R28" s="623">
        <v>128225</v>
      </c>
      <c r="S28" s="624"/>
      <c r="T28" s="624"/>
      <c r="U28" s="624"/>
      <c r="V28" s="624"/>
      <c r="W28" s="624"/>
      <c r="X28" s="624"/>
      <c r="Y28" s="625"/>
      <c r="Z28" s="626">
        <v>0.7</v>
      </c>
      <c r="AA28" s="626"/>
      <c r="AB28" s="626"/>
      <c r="AC28" s="626"/>
      <c r="AD28" s="627">
        <v>18139</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2005094</v>
      </c>
      <c r="CS28" s="624"/>
      <c r="CT28" s="624"/>
      <c r="CU28" s="624"/>
      <c r="CV28" s="624"/>
      <c r="CW28" s="624"/>
      <c r="CX28" s="624"/>
      <c r="CY28" s="625"/>
      <c r="CZ28" s="628">
        <v>11.7</v>
      </c>
      <c r="DA28" s="653"/>
      <c r="DB28" s="653"/>
      <c r="DC28" s="657"/>
      <c r="DD28" s="632">
        <v>1974817</v>
      </c>
      <c r="DE28" s="624"/>
      <c r="DF28" s="624"/>
      <c r="DG28" s="624"/>
      <c r="DH28" s="624"/>
      <c r="DI28" s="624"/>
      <c r="DJ28" s="624"/>
      <c r="DK28" s="625"/>
      <c r="DL28" s="632">
        <v>1597177</v>
      </c>
      <c r="DM28" s="624"/>
      <c r="DN28" s="624"/>
      <c r="DO28" s="624"/>
      <c r="DP28" s="624"/>
      <c r="DQ28" s="624"/>
      <c r="DR28" s="624"/>
      <c r="DS28" s="624"/>
      <c r="DT28" s="624"/>
      <c r="DU28" s="624"/>
      <c r="DV28" s="625"/>
      <c r="DW28" s="628">
        <v>17.5</v>
      </c>
      <c r="DX28" s="653"/>
      <c r="DY28" s="653"/>
      <c r="DZ28" s="653"/>
      <c r="EA28" s="653"/>
      <c r="EB28" s="653"/>
      <c r="EC28" s="654"/>
    </row>
    <row r="29" spans="2:133" ht="11.25" customHeight="1" x14ac:dyDescent="0.15">
      <c r="B29" s="620" t="s">
        <v>292</v>
      </c>
      <c r="C29" s="621"/>
      <c r="D29" s="621"/>
      <c r="E29" s="621"/>
      <c r="F29" s="621"/>
      <c r="G29" s="621"/>
      <c r="H29" s="621"/>
      <c r="I29" s="621"/>
      <c r="J29" s="621"/>
      <c r="K29" s="621"/>
      <c r="L29" s="621"/>
      <c r="M29" s="621"/>
      <c r="N29" s="621"/>
      <c r="O29" s="621"/>
      <c r="P29" s="621"/>
      <c r="Q29" s="622"/>
      <c r="R29" s="623">
        <v>24706</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293</v>
      </c>
      <c r="CE29" s="660"/>
      <c r="CF29" s="620" t="s">
        <v>66</v>
      </c>
      <c r="CG29" s="621"/>
      <c r="CH29" s="621"/>
      <c r="CI29" s="621"/>
      <c r="CJ29" s="621"/>
      <c r="CK29" s="621"/>
      <c r="CL29" s="621"/>
      <c r="CM29" s="621"/>
      <c r="CN29" s="621"/>
      <c r="CO29" s="621"/>
      <c r="CP29" s="621"/>
      <c r="CQ29" s="622"/>
      <c r="CR29" s="623">
        <v>2005094</v>
      </c>
      <c r="CS29" s="655"/>
      <c r="CT29" s="655"/>
      <c r="CU29" s="655"/>
      <c r="CV29" s="655"/>
      <c r="CW29" s="655"/>
      <c r="CX29" s="655"/>
      <c r="CY29" s="656"/>
      <c r="CZ29" s="628">
        <v>11.7</v>
      </c>
      <c r="DA29" s="653"/>
      <c r="DB29" s="653"/>
      <c r="DC29" s="657"/>
      <c r="DD29" s="632">
        <v>1974817</v>
      </c>
      <c r="DE29" s="655"/>
      <c r="DF29" s="655"/>
      <c r="DG29" s="655"/>
      <c r="DH29" s="655"/>
      <c r="DI29" s="655"/>
      <c r="DJ29" s="655"/>
      <c r="DK29" s="656"/>
      <c r="DL29" s="632">
        <v>1597177</v>
      </c>
      <c r="DM29" s="655"/>
      <c r="DN29" s="655"/>
      <c r="DO29" s="655"/>
      <c r="DP29" s="655"/>
      <c r="DQ29" s="655"/>
      <c r="DR29" s="655"/>
      <c r="DS29" s="655"/>
      <c r="DT29" s="655"/>
      <c r="DU29" s="655"/>
      <c r="DV29" s="656"/>
      <c r="DW29" s="628">
        <v>17.5</v>
      </c>
      <c r="DX29" s="653"/>
      <c r="DY29" s="653"/>
      <c r="DZ29" s="653"/>
      <c r="EA29" s="653"/>
      <c r="EB29" s="653"/>
      <c r="EC29" s="654"/>
    </row>
    <row r="30" spans="2:133" ht="11.25" customHeight="1" x14ac:dyDescent="0.15">
      <c r="B30" s="620" t="s">
        <v>294</v>
      </c>
      <c r="C30" s="621"/>
      <c r="D30" s="621"/>
      <c r="E30" s="621"/>
      <c r="F30" s="621"/>
      <c r="G30" s="621"/>
      <c r="H30" s="621"/>
      <c r="I30" s="621"/>
      <c r="J30" s="621"/>
      <c r="K30" s="621"/>
      <c r="L30" s="621"/>
      <c r="M30" s="621"/>
      <c r="N30" s="621"/>
      <c r="O30" s="621"/>
      <c r="P30" s="621"/>
      <c r="Q30" s="622"/>
      <c r="R30" s="623">
        <v>1964680</v>
      </c>
      <c r="S30" s="624"/>
      <c r="T30" s="624"/>
      <c r="U30" s="624"/>
      <c r="V30" s="624"/>
      <c r="W30" s="624"/>
      <c r="X30" s="624"/>
      <c r="Y30" s="625"/>
      <c r="Z30" s="626">
        <v>10.8</v>
      </c>
      <c r="AA30" s="626"/>
      <c r="AB30" s="626"/>
      <c r="AC30" s="626"/>
      <c r="AD30" s="627" t="s">
        <v>122</v>
      </c>
      <c r="AE30" s="627"/>
      <c r="AF30" s="627"/>
      <c r="AG30" s="627"/>
      <c r="AH30" s="627"/>
      <c r="AI30" s="627"/>
      <c r="AJ30" s="627"/>
      <c r="AK30" s="627"/>
      <c r="AL30" s="628" t="s">
        <v>122</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65"/>
      <c r="BI30" s="665"/>
      <c r="BJ30" s="665"/>
      <c r="BK30" s="665"/>
      <c r="BL30" s="665"/>
      <c r="BM30" s="665"/>
      <c r="BN30" s="665"/>
      <c r="BO30" s="665"/>
      <c r="BP30" s="665"/>
      <c r="BQ30" s="666"/>
      <c r="BR30" s="605" t="s">
        <v>296</v>
      </c>
      <c r="BS30" s="665"/>
      <c r="BT30" s="665"/>
      <c r="BU30" s="665"/>
      <c r="BV30" s="665"/>
      <c r="BW30" s="665"/>
      <c r="BX30" s="665"/>
      <c r="BY30" s="665"/>
      <c r="BZ30" s="665"/>
      <c r="CA30" s="665"/>
      <c r="CB30" s="666"/>
      <c r="CD30" s="661"/>
      <c r="CE30" s="662"/>
      <c r="CF30" s="620" t="s">
        <v>297</v>
      </c>
      <c r="CG30" s="621"/>
      <c r="CH30" s="621"/>
      <c r="CI30" s="621"/>
      <c r="CJ30" s="621"/>
      <c r="CK30" s="621"/>
      <c r="CL30" s="621"/>
      <c r="CM30" s="621"/>
      <c r="CN30" s="621"/>
      <c r="CO30" s="621"/>
      <c r="CP30" s="621"/>
      <c r="CQ30" s="622"/>
      <c r="CR30" s="623">
        <v>1960450</v>
      </c>
      <c r="CS30" s="624"/>
      <c r="CT30" s="624"/>
      <c r="CU30" s="624"/>
      <c r="CV30" s="624"/>
      <c r="CW30" s="624"/>
      <c r="CX30" s="624"/>
      <c r="CY30" s="625"/>
      <c r="CZ30" s="628">
        <v>11.4</v>
      </c>
      <c r="DA30" s="653"/>
      <c r="DB30" s="653"/>
      <c r="DC30" s="657"/>
      <c r="DD30" s="632">
        <v>1930173</v>
      </c>
      <c r="DE30" s="624"/>
      <c r="DF30" s="624"/>
      <c r="DG30" s="624"/>
      <c r="DH30" s="624"/>
      <c r="DI30" s="624"/>
      <c r="DJ30" s="624"/>
      <c r="DK30" s="625"/>
      <c r="DL30" s="632">
        <v>1552533</v>
      </c>
      <c r="DM30" s="624"/>
      <c r="DN30" s="624"/>
      <c r="DO30" s="624"/>
      <c r="DP30" s="624"/>
      <c r="DQ30" s="624"/>
      <c r="DR30" s="624"/>
      <c r="DS30" s="624"/>
      <c r="DT30" s="624"/>
      <c r="DU30" s="624"/>
      <c r="DV30" s="625"/>
      <c r="DW30" s="628">
        <v>17</v>
      </c>
      <c r="DX30" s="653"/>
      <c r="DY30" s="653"/>
      <c r="DZ30" s="653"/>
      <c r="EA30" s="653"/>
      <c r="EB30" s="653"/>
      <c r="EC30" s="654"/>
    </row>
    <row r="31" spans="2:133" ht="11.25" customHeight="1" x14ac:dyDescent="0.15">
      <c r="B31" s="636" t="s">
        <v>298</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299</v>
      </c>
      <c r="AQ31" s="670"/>
      <c r="AR31" s="670"/>
      <c r="AS31" s="670"/>
      <c r="AT31" s="675" t="s">
        <v>300</v>
      </c>
      <c r="AU31" s="218"/>
      <c r="AV31" s="218"/>
      <c r="AW31" s="218"/>
      <c r="AX31" s="609" t="s">
        <v>178</v>
      </c>
      <c r="AY31" s="610"/>
      <c r="AZ31" s="610"/>
      <c r="BA31" s="610"/>
      <c r="BB31" s="610"/>
      <c r="BC31" s="610"/>
      <c r="BD31" s="610"/>
      <c r="BE31" s="610"/>
      <c r="BF31" s="611"/>
      <c r="BG31" s="679">
        <v>99.1</v>
      </c>
      <c r="BH31" s="667"/>
      <c r="BI31" s="667"/>
      <c r="BJ31" s="667"/>
      <c r="BK31" s="667"/>
      <c r="BL31" s="667"/>
      <c r="BM31" s="618">
        <v>97.6</v>
      </c>
      <c r="BN31" s="667"/>
      <c r="BO31" s="667"/>
      <c r="BP31" s="667"/>
      <c r="BQ31" s="668"/>
      <c r="BR31" s="679">
        <v>99.1</v>
      </c>
      <c r="BS31" s="667"/>
      <c r="BT31" s="667"/>
      <c r="BU31" s="667"/>
      <c r="BV31" s="667"/>
      <c r="BW31" s="667"/>
      <c r="BX31" s="618">
        <v>97.5</v>
      </c>
      <c r="BY31" s="667"/>
      <c r="BZ31" s="667"/>
      <c r="CA31" s="667"/>
      <c r="CB31" s="668"/>
      <c r="CD31" s="661"/>
      <c r="CE31" s="662"/>
      <c r="CF31" s="620" t="s">
        <v>301</v>
      </c>
      <c r="CG31" s="621"/>
      <c r="CH31" s="621"/>
      <c r="CI31" s="621"/>
      <c r="CJ31" s="621"/>
      <c r="CK31" s="621"/>
      <c r="CL31" s="621"/>
      <c r="CM31" s="621"/>
      <c r="CN31" s="621"/>
      <c r="CO31" s="621"/>
      <c r="CP31" s="621"/>
      <c r="CQ31" s="622"/>
      <c r="CR31" s="623">
        <v>44644</v>
      </c>
      <c r="CS31" s="655"/>
      <c r="CT31" s="655"/>
      <c r="CU31" s="655"/>
      <c r="CV31" s="655"/>
      <c r="CW31" s="655"/>
      <c r="CX31" s="655"/>
      <c r="CY31" s="656"/>
      <c r="CZ31" s="628">
        <v>0.3</v>
      </c>
      <c r="DA31" s="653"/>
      <c r="DB31" s="653"/>
      <c r="DC31" s="657"/>
      <c r="DD31" s="632">
        <v>44644</v>
      </c>
      <c r="DE31" s="655"/>
      <c r="DF31" s="655"/>
      <c r="DG31" s="655"/>
      <c r="DH31" s="655"/>
      <c r="DI31" s="655"/>
      <c r="DJ31" s="655"/>
      <c r="DK31" s="656"/>
      <c r="DL31" s="632">
        <v>44644</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302</v>
      </c>
      <c r="C32" s="621"/>
      <c r="D32" s="621"/>
      <c r="E32" s="621"/>
      <c r="F32" s="621"/>
      <c r="G32" s="621"/>
      <c r="H32" s="621"/>
      <c r="I32" s="621"/>
      <c r="J32" s="621"/>
      <c r="K32" s="621"/>
      <c r="L32" s="621"/>
      <c r="M32" s="621"/>
      <c r="N32" s="621"/>
      <c r="O32" s="621"/>
      <c r="P32" s="621"/>
      <c r="Q32" s="622"/>
      <c r="R32" s="623">
        <v>1213971</v>
      </c>
      <c r="S32" s="624"/>
      <c r="T32" s="624"/>
      <c r="U32" s="624"/>
      <c r="V32" s="624"/>
      <c r="W32" s="624"/>
      <c r="X32" s="624"/>
      <c r="Y32" s="625"/>
      <c r="Z32" s="626">
        <v>6.7</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303</v>
      </c>
      <c r="AX32" s="620" t="s">
        <v>304</v>
      </c>
      <c r="AY32" s="621"/>
      <c r="AZ32" s="621"/>
      <c r="BA32" s="621"/>
      <c r="BB32" s="621"/>
      <c r="BC32" s="621"/>
      <c r="BD32" s="621"/>
      <c r="BE32" s="621"/>
      <c r="BF32" s="622"/>
      <c r="BG32" s="680">
        <v>99.7</v>
      </c>
      <c r="BH32" s="655"/>
      <c r="BI32" s="655"/>
      <c r="BJ32" s="655"/>
      <c r="BK32" s="655"/>
      <c r="BL32" s="655"/>
      <c r="BM32" s="629">
        <v>99.1</v>
      </c>
      <c r="BN32" s="655"/>
      <c r="BO32" s="655"/>
      <c r="BP32" s="655"/>
      <c r="BQ32" s="678"/>
      <c r="BR32" s="680">
        <v>99.7</v>
      </c>
      <c r="BS32" s="655"/>
      <c r="BT32" s="655"/>
      <c r="BU32" s="655"/>
      <c r="BV32" s="655"/>
      <c r="BW32" s="655"/>
      <c r="BX32" s="629">
        <v>98.9</v>
      </c>
      <c r="BY32" s="655"/>
      <c r="BZ32" s="655"/>
      <c r="CA32" s="655"/>
      <c r="CB32" s="678"/>
      <c r="CD32" s="663"/>
      <c r="CE32" s="664"/>
      <c r="CF32" s="620" t="s">
        <v>305</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15">
      <c r="B33" s="620" t="s">
        <v>306</v>
      </c>
      <c r="C33" s="621"/>
      <c r="D33" s="621"/>
      <c r="E33" s="621"/>
      <c r="F33" s="621"/>
      <c r="G33" s="621"/>
      <c r="H33" s="621"/>
      <c r="I33" s="621"/>
      <c r="J33" s="621"/>
      <c r="K33" s="621"/>
      <c r="L33" s="621"/>
      <c r="M33" s="621"/>
      <c r="N33" s="621"/>
      <c r="O33" s="621"/>
      <c r="P33" s="621"/>
      <c r="Q33" s="622"/>
      <c r="R33" s="623">
        <v>66345</v>
      </c>
      <c r="S33" s="624"/>
      <c r="T33" s="624"/>
      <c r="U33" s="624"/>
      <c r="V33" s="624"/>
      <c r="W33" s="624"/>
      <c r="X33" s="624"/>
      <c r="Y33" s="625"/>
      <c r="Z33" s="626">
        <v>0.4</v>
      </c>
      <c r="AA33" s="626"/>
      <c r="AB33" s="626"/>
      <c r="AC33" s="626"/>
      <c r="AD33" s="627">
        <v>28164</v>
      </c>
      <c r="AE33" s="627"/>
      <c r="AF33" s="627"/>
      <c r="AG33" s="627"/>
      <c r="AH33" s="627"/>
      <c r="AI33" s="627"/>
      <c r="AJ33" s="627"/>
      <c r="AK33" s="627"/>
      <c r="AL33" s="628">
        <v>0.3</v>
      </c>
      <c r="AM33" s="629"/>
      <c r="AN33" s="629"/>
      <c r="AO33" s="630"/>
      <c r="AP33" s="673"/>
      <c r="AQ33" s="674"/>
      <c r="AR33" s="674"/>
      <c r="AS33" s="674"/>
      <c r="AT33" s="677"/>
      <c r="AU33" s="219"/>
      <c r="AV33" s="219"/>
      <c r="AW33" s="219"/>
      <c r="AX33" s="644" t="s">
        <v>307</v>
      </c>
      <c r="AY33" s="645"/>
      <c r="AZ33" s="645"/>
      <c r="BA33" s="645"/>
      <c r="BB33" s="645"/>
      <c r="BC33" s="645"/>
      <c r="BD33" s="645"/>
      <c r="BE33" s="645"/>
      <c r="BF33" s="646"/>
      <c r="BG33" s="681">
        <v>98.5</v>
      </c>
      <c r="BH33" s="682"/>
      <c r="BI33" s="682"/>
      <c r="BJ33" s="682"/>
      <c r="BK33" s="682"/>
      <c r="BL33" s="682"/>
      <c r="BM33" s="683">
        <v>96.2</v>
      </c>
      <c r="BN33" s="682"/>
      <c r="BO33" s="682"/>
      <c r="BP33" s="682"/>
      <c r="BQ33" s="684"/>
      <c r="BR33" s="681">
        <v>98.5</v>
      </c>
      <c r="BS33" s="682"/>
      <c r="BT33" s="682"/>
      <c r="BU33" s="682"/>
      <c r="BV33" s="682"/>
      <c r="BW33" s="682"/>
      <c r="BX33" s="683">
        <v>96.2</v>
      </c>
      <c r="BY33" s="682"/>
      <c r="BZ33" s="682"/>
      <c r="CA33" s="682"/>
      <c r="CB33" s="684"/>
      <c r="CD33" s="620" t="s">
        <v>308</v>
      </c>
      <c r="CE33" s="621"/>
      <c r="CF33" s="621"/>
      <c r="CG33" s="621"/>
      <c r="CH33" s="621"/>
      <c r="CI33" s="621"/>
      <c r="CJ33" s="621"/>
      <c r="CK33" s="621"/>
      <c r="CL33" s="621"/>
      <c r="CM33" s="621"/>
      <c r="CN33" s="621"/>
      <c r="CO33" s="621"/>
      <c r="CP33" s="621"/>
      <c r="CQ33" s="622"/>
      <c r="CR33" s="623">
        <v>7997940</v>
      </c>
      <c r="CS33" s="655"/>
      <c r="CT33" s="655"/>
      <c r="CU33" s="655"/>
      <c r="CV33" s="655"/>
      <c r="CW33" s="655"/>
      <c r="CX33" s="655"/>
      <c r="CY33" s="656"/>
      <c r="CZ33" s="628">
        <v>46.5</v>
      </c>
      <c r="DA33" s="653"/>
      <c r="DB33" s="653"/>
      <c r="DC33" s="657"/>
      <c r="DD33" s="632">
        <v>4897757</v>
      </c>
      <c r="DE33" s="655"/>
      <c r="DF33" s="655"/>
      <c r="DG33" s="655"/>
      <c r="DH33" s="655"/>
      <c r="DI33" s="655"/>
      <c r="DJ33" s="655"/>
      <c r="DK33" s="656"/>
      <c r="DL33" s="632">
        <v>3907406</v>
      </c>
      <c r="DM33" s="655"/>
      <c r="DN33" s="655"/>
      <c r="DO33" s="655"/>
      <c r="DP33" s="655"/>
      <c r="DQ33" s="655"/>
      <c r="DR33" s="655"/>
      <c r="DS33" s="655"/>
      <c r="DT33" s="655"/>
      <c r="DU33" s="655"/>
      <c r="DV33" s="656"/>
      <c r="DW33" s="628">
        <v>42.7</v>
      </c>
      <c r="DX33" s="653"/>
      <c r="DY33" s="653"/>
      <c r="DZ33" s="653"/>
      <c r="EA33" s="653"/>
      <c r="EB33" s="653"/>
      <c r="EC33" s="654"/>
    </row>
    <row r="34" spans="2:133" ht="11.25" customHeight="1" x14ac:dyDescent="0.15">
      <c r="B34" s="620" t="s">
        <v>309</v>
      </c>
      <c r="C34" s="621"/>
      <c r="D34" s="621"/>
      <c r="E34" s="621"/>
      <c r="F34" s="621"/>
      <c r="G34" s="621"/>
      <c r="H34" s="621"/>
      <c r="I34" s="621"/>
      <c r="J34" s="621"/>
      <c r="K34" s="621"/>
      <c r="L34" s="621"/>
      <c r="M34" s="621"/>
      <c r="N34" s="621"/>
      <c r="O34" s="621"/>
      <c r="P34" s="621"/>
      <c r="Q34" s="622"/>
      <c r="R34" s="623">
        <v>765599</v>
      </c>
      <c r="S34" s="624"/>
      <c r="T34" s="624"/>
      <c r="U34" s="624"/>
      <c r="V34" s="624"/>
      <c r="W34" s="624"/>
      <c r="X34" s="624"/>
      <c r="Y34" s="625"/>
      <c r="Z34" s="626">
        <v>4.2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3292813</v>
      </c>
      <c r="CS34" s="624"/>
      <c r="CT34" s="624"/>
      <c r="CU34" s="624"/>
      <c r="CV34" s="624"/>
      <c r="CW34" s="624"/>
      <c r="CX34" s="624"/>
      <c r="CY34" s="625"/>
      <c r="CZ34" s="628">
        <v>19.2</v>
      </c>
      <c r="DA34" s="653"/>
      <c r="DB34" s="653"/>
      <c r="DC34" s="657"/>
      <c r="DD34" s="632">
        <v>2054379</v>
      </c>
      <c r="DE34" s="624"/>
      <c r="DF34" s="624"/>
      <c r="DG34" s="624"/>
      <c r="DH34" s="624"/>
      <c r="DI34" s="624"/>
      <c r="DJ34" s="624"/>
      <c r="DK34" s="625"/>
      <c r="DL34" s="632">
        <v>1696430</v>
      </c>
      <c r="DM34" s="624"/>
      <c r="DN34" s="624"/>
      <c r="DO34" s="624"/>
      <c r="DP34" s="624"/>
      <c r="DQ34" s="624"/>
      <c r="DR34" s="624"/>
      <c r="DS34" s="624"/>
      <c r="DT34" s="624"/>
      <c r="DU34" s="624"/>
      <c r="DV34" s="625"/>
      <c r="DW34" s="628">
        <v>18.5</v>
      </c>
      <c r="DX34" s="653"/>
      <c r="DY34" s="653"/>
      <c r="DZ34" s="653"/>
      <c r="EA34" s="653"/>
      <c r="EB34" s="653"/>
      <c r="EC34" s="654"/>
    </row>
    <row r="35" spans="2:133" ht="11.25" customHeight="1" x14ac:dyDescent="0.15">
      <c r="B35" s="620" t="s">
        <v>311</v>
      </c>
      <c r="C35" s="621"/>
      <c r="D35" s="621"/>
      <c r="E35" s="621"/>
      <c r="F35" s="621"/>
      <c r="G35" s="621"/>
      <c r="H35" s="621"/>
      <c r="I35" s="621"/>
      <c r="J35" s="621"/>
      <c r="K35" s="621"/>
      <c r="L35" s="621"/>
      <c r="M35" s="621"/>
      <c r="N35" s="621"/>
      <c r="O35" s="621"/>
      <c r="P35" s="621"/>
      <c r="Q35" s="622"/>
      <c r="R35" s="623">
        <v>1873077</v>
      </c>
      <c r="S35" s="624"/>
      <c r="T35" s="624"/>
      <c r="U35" s="624"/>
      <c r="V35" s="624"/>
      <c r="W35" s="624"/>
      <c r="X35" s="624"/>
      <c r="Y35" s="625"/>
      <c r="Z35" s="626">
        <v>10.3</v>
      </c>
      <c r="AA35" s="626"/>
      <c r="AB35" s="626"/>
      <c r="AC35" s="626"/>
      <c r="AD35" s="627" t="s">
        <v>122</v>
      </c>
      <c r="AE35" s="627"/>
      <c r="AF35" s="627"/>
      <c r="AG35" s="627"/>
      <c r="AH35" s="627"/>
      <c r="AI35" s="627"/>
      <c r="AJ35" s="627"/>
      <c r="AK35" s="627"/>
      <c r="AL35" s="628" t="s">
        <v>122</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242932</v>
      </c>
      <c r="CS35" s="655"/>
      <c r="CT35" s="655"/>
      <c r="CU35" s="655"/>
      <c r="CV35" s="655"/>
      <c r="CW35" s="655"/>
      <c r="CX35" s="655"/>
      <c r="CY35" s="656"/>
      <c r="CZ35" s="628">
        <v>1.4</v>
      </c>
      <c r="DA35" s="653"/>
      <c r="DB35" s="653"/>
      <c r="DC35" s="657"/>
      <c r="DD35" s="632">
        <v>195008</v>
      </c>
      <c r="DE35" s="655"/>
      <c r="DF35" s="655"/>
      <c r="DG35" s="655"/>
      <c r="DH35" s="655"/>
      <c r="DI35" s="655"/>
      <c r="DJ35" s="655"/>
      <c r="DK35" s="656"/>
      <c r="DL35" s="632">
        <v>184759</v>
      </c>
      <c r="DM35" s="655"/>
      <c r="DN35" s="655"/>
      <c r="DO35" s="655"/>
      <c r="DP35" s="655"/>
      <c r="DQ35" s="655"/>
      <c r="DR35" s="655"/>
      <c r="DS35" s="655"/>
      <c r="DT35" s="655"/>
      <c r="DU35" s="655"/>
      <c r="DV35" s="656"/>
      <c r="DW35" s="628">
        <v>2</v>
      </c>
      <c r="DX35" s="653"/>
      <c r="DY35" s="653"/>
      <c r="DZ35" s="653"/>
      <c r="EA35" s="653"/>
      <c r="EB35" s="653"/>
      <c r="EC35" s="654"/>
    </row>
    <row r="36" spans="2:133" ht="11.25" customHeight="1" x14ac:dyDescent="0.15">
      <c r="B36" s="620" t="s">
        <v>315</v>
      </c>
      <c r="C36" s="621"/>
      <c r="D36" s="621"/>
      <c r="E36" s="621"/>
      <c r="F36" s="621"/>
      <c r="G36" s="621"/>
      <c r="H36" s="621"/>
      <c r="I36" s="621"/>
      <c r="J36" s="621"/>
      <c r="K36" s="621"/>
      <c r="L36" s="621"/>
      <c r="M36" s="621"/>
      <c r="N36" s="621"/>
      <c r="O36" s="621"/>
      <c r="P36" s="621"/>
      <c r="Q36" s="622"/>
      <c r="R36" s="623">
        <v>658651</v>
      </c>
      <c r="S36" s="624"/>
      <c r="T36" s="624"/>
      <c r="U36" s="624"/>
      <c r="V36" s="624"/>
      <c r="W36" s="624"/>
      <c r="X36" s="624"/>
      <c r="Y36" s="625"/>
      <c r="Z36" s="626">
        <v>3.6</v>
      </c>
      <c r="AA36" s="626"/>
      <c r="AB36" s="626"/>
      <c r="AC36" s="626"/>
      <c r="AD36" s="627" t="s">
        <v>122</v>
      </c>
      <c r="AE36" s="627"/>
      <c r="AF36" s="627"/>
      <c r="AG36" s="627"/>
      <c r="AH36" s="627"/>
      <c r="AI36" s="627"/>
      <c r="AJ36" s="627"/>
      <c r="AK36" s="627"/>
      <c r="AL36" s="628" t="s">
        <v>122</v>
      </c>
      <c r="AM36" s="629"/>
      <c r="AN36" s="629"/>
      <c r="AO36" s="630"/>
      <c r="AP36" s="222"/>
      <c r="AQ36" s="689" t="s">
        <v>316</v>
      </c>
      <c r="AR36" s="690"/>
      <c r="AS36" s="690"/>
      <c r="AT36" s="690"/>
      <c r="AU36" s="690"/>
      <c r="AV36" s="690"/>
      <c r="AW36" s="690"/>
      <c r="AX36" s="690"/>
      <c r="AY36" s="691"/>
      <c r="AZ36" s="612">
        <v>1990544</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43049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1121000</v>
      </c>
      <c r="CS36" s="624"/>
      <c r="CT36" s="624"/>
      <c r="CU36" s="624"/>
      <c r="CV36" s="624"/>
      <c r="CW36" s="624"/>
      <c r="CX36" s="624"/>
      <c r="CY36" s="625"/>
      <c r="CZ36" s="628">
        <v>6.5</v>
      </c>
      <c r="DA36" s="653"/>
      <c r="DB36" s="653"/>
      <c r="DC36" s="657"/>
      <c r="DD36" s="632">
        <v>762372</v>
      </c>
      <c r="DE36" s="624"/>
      <c r="DF36" s="624"/>
      <c r="DG36" s="624"/>
      <c r="DH36" s="624"/>
      <c r="DI36" s="624"/>
      <c r="DJ36" s="624"/>
      <c r="DK36" s="625"/>
      <c r="DL36" s="632">
        <v>534471</v>
      </c>
      <c r="DM36" s="624"/>
      <c r="DN36" s="624"/>
      <c r="DO36" s="624"/>
      <c r="DP36" s="624"/>
      <c r="DQ36" s="624"/>
      <c r="DR36" s="624"/>
      <c r="DS36" s="624"/>
      <c r="DT36" s="624"/>
      <c r="DU36" s="624"/>
      <c r="DV36" s="625"/>
      <c r="DW36" s="628">
        <v>5.8</v>
      </c>
      <c r="DX36" s="653"/>
      <c r="DY36" s="653"/>
      <c r="DZ36" s="653"/>
      <c r="EA36" s="653"/>
      <c r="EB36" s="653"/>
      <c r="EC36" s="654"/>
    </row>
    <row r="37" spans="2:133" ht="11.25" customHeight="1" x14ac:dyDescent="0.15">
      <c r="B37" s="620" t="s">
        <v>319</v>
      </c>
      <c r="C37" s="621"/>
      <c r="D37" s="621"/>
      <c r="E37" s="621"/>
      <c r="F37" s="621"/>
      <c r="G37" s="621"/>
      <c r="H37" s="621"/>
      <c r="I37" s="621"/>
      <c r="J37" s="621"/>
      <c r="K37" s="621"/>
      <c r="L37" s="621"/>
      <c r="M37" s="621"/>
      <c r="N37" s="621"/>
      <c r="O37" s="621"/>
      <c r="P37" s="621"/>
      <c r="Q37" s="622"/>
      <c r="R37" s="623">
        <v>539387</v>
      </c>
      <c r="S37" s="624"/>
      <c r="T37" s="624"/>
      <c r="U37" s="624"/>
      <c r="V37" s="624"/>
      <c r="W37" s="624"/>
      <c r="X37" s="624"/>
      <c r="Y37" s="625"/>
      <c r="Z37" s="626">
        <v>3</v>
      </c>
      <c r="AA37" s="626"/>
      <c r="AB37" s="626"/>
      <c r="AC37" s="626"/>
      <c r="AD37" s="627">
        <v>18200</v>
      </c>
      <c r="AE37" s="627"/>
      <c r="AF37" s="627"/>
      <c r="AG37" s="627"/>
      <c r="AH37" s="627"/>
      <c r="AI37" s="627"/>
      <c r="AJ37" s="627"/>
      <c r="AK37" s="627"/>
      <c r="AL37" s="628">
        <v>0.2</v>
      </c>
      <c r="AM37" s="629"/>
      <c r="AN37" s="629"/>
      <c r="AO37" s="630"/>
      <c r="AQ37" s="686" t="s">
        <v>320</v>
      </c>
      <c r="AR37" s="687"/>
      <c r="AS37" s="687"/>
      <c r="AT37" s="687"/>
      <c r="AU37" s="687"/>
      <c r="AV37" s="687"/>
      <c r="AW37" s="687"/>
      <c r="AX37" s="687"/>
      <c r="AY37" s="688"/>
      <c r="AZ37" s="623">
        <v>849452</v>
      </c>
      <c r="BA37" s="624"/>
      <c r="BB37" s="624"/>
      <c r="BC37" s="624"/>
      <c r="BD37" s="655"/>
      <c r="BE37" s="655"/>
      <c r="BF37" s="678"/>
      <c r="BG37" s="620" t="s">
        <v>321</v>
      </c>
      <c r="BH37" s="621"/>
      <c r="BI37" s="621"/>
      <c r="BJ37" s="621"/>
      <c r="BK37" s="621"/>
      <c r="BL37" s="621"/>
      <c r="BM37" s="621"/>
      <c r="BN37" s="621"/>
      <c r="BO37" s="621"/>
      <c r="BP37" s="621"/>
      <c r="BQ37" s="621"/>
      <c r="BR37" s="621"/>
      <c r="BS37" s="621"/>
      <c r="BT37" s="621"/>
      <c r="BU37" s="622"/>
      <c r="BV37" s="623">
        <v>8339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195703</v>
      </c>
      <c r="CS37" s="655"/>
      <c r="CT37" s="655"/>
      <c r="CU37" s="655"/>
      <c r="CV37" s="655"/>
      <c r="CW37" s="655"/>
      <c r="CX37" s="655"/>
      <c r="CY37" s="656"/>
      <c r="CZ37" s="628">
        <v>1.1000000000000001</v>
      </c>
      <c r="DA37" s="653"/>
      <c r="DB37" s="653"/>
      <c r="DC37" s="657"/>
      <c r="DD37" s="632">
        <v>187020</v>
      </c>
      <c r="DE37" s="655"/>
      <c r="DF37" s="655"/>
      <c r="DG37" s="655"/>
      <c r="DH37" s="655"/>
      <c r="DI37" s="655"/>
      <c r="DJ37" s="655"/>
      <c r="DK37" s="656"/>
      <c r="DL37" s="632">
        <v>186995</v>
      </c>
      <c r="DM37" s="655"/>
      <c r="DN37" s="655"/>
      <c r="DO37" s="655"/>
      <c r="DP37" s="655"/>
      <c r="DQ37" s="655"/>
      <c r="DR37" s="655"/>
      <c r="DS37" s="655"/>
      <c r="DT37" s="655"/>
      <c r="DU37" s="655"/>
      <c r="DV37" s="656"/>
      <c r="DW37" s="628">
        <v>2</v>
      </c>
      <c r="DX37" s="653"/>
      <c r="DY37" s="653"/>
      <c r="DZ37" s="653"/>
      <c r="EA37" s="653"/>
      <c r="EB37" s="653"/>
      <c r="EC37" s="654"/>
    </row>
    <row r="38" spans="2:133" ht="11.25" customHeight="1" x14ac:dyDescent="0.15">
      <c r="B38" s="620" t="s">
        <v>323</v>
      </c>
      <c r="C38" s="621"/>
      <c r="D38" s="621"/>
      <c r="E38" s="621"/>
      <c r="F38" s="621"/>
      <c r="G38" s="621"/>
      <c r="H38" s="621"/>
      <c r="I38" s="621"/>
      <c r="J38" s="621"/>
      <c r="K38" s="621"/>
      <c r="L38" s="621"/>
      <c r="M38" s="621"/>
      <c r="N38" s="621"/>
      <c r="O38" s="621"/>
      <c r="P38" s="621"/>
      <c r="Q38" s="622"/>
      <c r="R38" s="623">
        <v>1294985</v>
      </c>
      <c r="S38" s="624"/>
      <c r="T38" s="624"/>
      <c r="U38" s="624"/>
      <c r="V38" s="624"/>
      <c r="W38" s="624"/>
      <c r="X38" s="624"/>
      <c r="Y38" s="625"/>
      <c r="Z38" s="626">
        <v>7.1</v>
      </c>
      <c r="AA38" s="626"/>
      <c r="AB38" s="626"/>
      <c r="AC38" s="626"/>
      <c r="AD38" s="627" t="s">
        <v>122</v>
      </c>
      <c r="AE38" s="627"/>
      <c r="AF38" s="627"/>
      <c r="AG38" s="627"/>
      <c r="AH38" s="627"/>
      <c r="AI38" s="627"/>
      <c r="AJ38" s="627"/>
      <c r="AK38" s="627"/>
      <c r="AL38" s="628" t="s">
        <v>122</v>
      </c>
      <c r="AM38" s="629"/>
      <c r="AN38" s="629"/>
      <c r="AO38" s="630"/>
      <c r="AQ38" s="686" t="s">
        <v>324</v>
      </c>
      <c r="AR38" s="687"/>
      <c r="AS38" s="687"/>
      <c r="AT38" s="687"/>
      <c r="AU38" s="687"/>
      <c r="AV38" s="687"/>
      <c r="AW38" s="687"/>
      <c r="AX38" s="687"/>
      <c r="AY38" s="688"/>
      <c r="AZ38" s="623">
        <v>33079</v>
      </c>
      <c r="BA38" s="624"/>
      <c r="BB38" s="624"/>
      <c r="BC38" s="624"/>
      <c r="BD38" s="655"/>
      <c r="BE38" s="655"/>
      <c r="BF38" s="678"/>
      <c r="BG38" s="620" t="s">
        <v>325</v>
      </c>
      <c r="BH38" s="621"/>
      <c r="BI38" s="621"/>
      <c r="BJ38" s="621"/>
      <c r="BK38" s="621"/>
      <c r="BL38" s="621"/>
      <c r="BM38" s="621"/>
      <c r="BN38" s="621"/>
      <c r="BO38" s="621"/>
      <c r="BP38" s="621"/>
      <c r="BQ38" s="621"/>
      <c r="BR38" s="621"/>
      <c r="BS38" s="621"/>
      <c r="BT38" s="621"/>
      <c r="BU38" s="622"/>
      <c r="BV38" s="623">
        <v>3272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1957465</v>
      </c>
      <c r="CS38" s="624"/>
      <c r="CT38" s="624"/>
      <c r="CU38" s="624"/>
      <c r="CV38" s="624"/>
      <c r="CW38" s="624"/>
      <c r="CX38" s="624"/>
      <c r="CY38" s="625"/>
      <c r="CZ38" s="628">
        <v>11.4</v>
      </c>
      <c r="DA38" s="653"/>
      <c r="DB38" s="653"/>
      <c r="DC38" s="657"/>
      <c r="DD38" s="632">
        <v>1784960</v>
      </c>
      <c r="DE38" s="624"/>
      <c r="DF38" s="624"/>
      <c r="DG38" s="624"/>
      <c r="DH38" s="624"/>
      <c r="DI38" s="624"/>
      <c r="DJ38" s="624"/>
      <c r="DK38" s="625"/>
      <c r="DL38" s="632">
        <v>1466654</v>
      </c>
      <c r="DM38" s="624"/>
      <c r="DN38" s="624"/>
      <c r="DO38" s="624"/>
      <c r="DP38" s="624"/>
      <c r="DQ38" s="624"/>
      <c r="DR38" s="624"/>
      <c r="DS38" s="624"/>
      <c r="DT38" s="624"/>
      <c r="DU38" s="624"/>
      <c r="DV38" s="625"/>
      <c r="DW38" s="628">
        <v>16</v>
      </c>
      <c r="DX38" s="653"/>
      <c r="DY38" s="653"/>
      <c r="DZ38" s="653"/>
      <c r="EA38" s="653"/>
      <c r="EB38" s="653"/>
      <c r="EC38" s="654"/>
    </row>
    <row r="39" spans="2:133" ht="11.25" customHeight="1" x14ac:dyDescent="0.15">
      <c r="B39" s="620" t="s">
        <v>327</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328</v>
      </c>
      <c r="AR39" s="687"/>
      <c r="AS39" s="687"/>
      <c r="AT39" s="687"/>
      <c r="AU39" s="687"/>
      <c r="AV39" s="687"/>
      <c r="AW39" s="687"/>
      <c r="AX39" s="687"/>
      <c r="AY39" s="688"/>
      <c r="AZ39" s="623" t="s">
        <v>122</v>
      </c>
      <c r="BA39" s="624"/>
      <c r="BB39" s="624"/>
      <c r="BC39" s="624"/>
      <c r="BD39" s="655"/>
      <c r="BE39" s="655"/>
      <c r="BF39" s="678"/>
      <c r="BG39" s="620" t="s">
        <v>329</v>
      </c>
      <c r="BH39" s="621"/>
      <c r="BI39" s="621"/>
      <c r="BJ39" s="621"/>
      <c r="BK39" s="621"/>
      <c r="BL39" s="621"/>
      <c r="BM39" s="621"/>
      <c r="BN39" s="621"/>
      <c r="BO39" s="621"/>
      <c r="BP39" s="621"/>
      <c r="BQ39" s="621"/>
      <c r="BR39" s="621"/>
      <c r="BS39" s="621"/>
      <c r="BT39" s="621"/>
      <c r="BU39" s="622"/>
      <c r="BV39" s="623">
        <v>4902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1245888</v>
      </c>
      <c r="CS39" s="655"/>
      <c r="CT39" s="655"/>
      <c r="CU39" s="655"/>
      <c r="CV39" s="655"/>
      <c r="CW39" s="655"/>
      <c r="CX39" s="655"/>
      <c r="CY39" s="656"/>
      <c r="CZ39" s="628">
        <v>7.2</v>
      </c>
      <c r="DA39" s="653"/>
      <c r="DB39" s="653"/>
      <c r="DC39" s="657"/>
      <c r="DD39" s="632">
        <v>73196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331</v>
      </c>
      <c r="C40" s="621"/>
      <c r="D40" s="621"/>
      <c r="E40" s="621"/>
      <c r="F40" s="621"/>
      <c r="G40" s="621"/>
      <c r="H40" s="621"/>
      <c r="I40" s="621"/>
      <c r="J40" s="621"/>
      <c r="K40" s="621"/>
      <c r="L40" s="621"/>
      <c r="M40" s="621"/>
      <c r="N40" s="621"/>
      <c r="O40" s="621"/>
      <c r="P40" s="621"/>
      <c r="Q40" s="622"/>
      <c r="R40" s="623">
        <v>6085</v>
      </c>
      <c r="S40" s="624"/>
      <c r="T40" s="624"/>
      <c r="U40" s="624"/>
      <c r="V40" s="624"/>
      <c r="W40" s="624"/>
      <c r="X40" s="624"/>
      <c r="Y40" s="625"/>
      <c r="Z40" s="626">
        <v>0</v>
      </c>
      <c r="AA40" s="626"/>
      <c r="AB40" s="626"/>
      <c r="AC40" s="626"/>
      <c r="AD40" s="627" t="s">
        <v>122</v>
      </c>
      <c r="AE40" s="627"/>
      <c r="AF40" s="627"/>
      <c r="AG40" s="627"/>
      <c r="AH40" s="627"/>
      <c r="AI40" s="627"/>
      <c r="AJ40" s="627"/>
      <c r="AK40" s="627"/>
      <c r="AL40" s="628" t="s">
        <v>122</v>
      </c>
      <c r="AM40" s="629"/>
      <c r="AN40" s="629"/>
      <c r="AO40" s="630"/>
      <c r="AQ40" s="686" t="s">
        <v>332</v>
      </c>
      <c r="AR40" s="687"/>
      <c r="AS40" s="687"/>
      <c r="AT40" s="687"/>
      <c r="AU40" s="687"/>
      <c r="AV40" s="687"/>
      <c r="AW40" s="687"/>
      <c r="AX40" s="687"/>
      <c r="AY40" s="688"/>
      <c r="AZ40" s="623" t="s">
        <v>122</v>
      </c>
      <c r="BA40" s="624"/>
      <c r="BB40" s="624"/>
      <c r="BC40" s="624"/>
      <c r="BD40" s="655"/>
      <c r="BE40" s="655"/>
      <c r="BF40" s="678"/>
      <c r="BG40" s="671" t="s">
        <v>333</v>
      </c>
      <c r="BH40" s="672"/>
      <c r="BI40" s="672"/>
      <c r="BJ40" s="672"/>
      <c r="BK40" s="672"/>
      <c r="BL40" s="223"/>
      <c r="BM40" s="621" t="s">
        <v>334</v>
      </c>
      <c r="BN40" s="621"/>
      <c r="BO40" s="621"/>
      <c r="BP40" s="621"/>
      <c r="BQ40" s="621"/>
      <c r="BR40" s="621"/>
      <c r="BS40" s="621"/>
      <c r="BT40" s="621"/>
      <c r="BU40" s="622"/>
      <c r="BV40" s="623">
        <v>95</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137842</v>
      </c>
      <c r="CS40" s="624"/>
      <c r="CT40" s="624"/>
      <c r="CU40" s="624"/>
      <c r="CV40" s="624"/>
      <c r="CW40" s="624"/>
      <c r="CX40" s="624"/>
      <c r="CY40" s="625"/>
      <c r="CZ40" s="628">
        <v>0.8</v>
      </c>
      <c r="DA40" s="653"/>
      <c r="DB40" s="653"/>
      <c r="DC40" s="657"/>
      <c r="DD40" s="632">
        <v>27842</v>
      </c>
      <c r="DE40" s="624"/>
      <c r="DF40" s="624"/>
      <c r="DG40" s="624"/>
      <c r="DH40" s="624"/>
      <c r="DI40" s="624"/>
      <c r="DJ40" s="624"/>
      <c r="DK40" s="625"/>
      <c r="DL40" s="632">
        <v>25092</v>
      </c>
      <c r="DM40" s="624"/>
      <c r="DN40" s="624"/>
      <c r="DO40" s="624"/>
      <c r="DP40" s="624"/>
      <c r="DQ40" s="624"/>
      <c r="DR40" s="624"/>
      <c r="DS40" s="624"/>
      <c r="DT40" s="624"/>
      <c r="DU40" s="624"/>
      <c r="DV40" s="625"/>
      <c r="DW40" s="628">
        <v>0.3</v>
      </c>
      <c r="DX40" s="653"/>
      <c r="DY40" s="653"/>
      <c r="DZ40" s="653"/>
      <c r="EA40" s="653"/>
      <c r="EB40" s="653"/>
      <c r="EC40" s="654"/>
    </row>
    <row r="41" spans="2:133" ht="11.25" customHeight="1" x14ac:dyDescent="0.15">
      <c r="B41" s="644" t="s">
        <v>336</v>
      </c>
      <c r="C41" s="645"/>
      <c r="D41" s="645"/>
      <c r="E41" s="645"/>
      <c r="F41" s="645"/>
      <c r="G41" s="645"/>
      <c r="H41" s="645"/>
      <c r="I41" s="645"/>
      <c r="J41" s="645"/>
      <c r="K41" s="645"/>
      <c r="L41" s="645"/>
      <c r="M41" s="645"/>
      <c r="N41" s="645"/>
      <c r="O41" s="645"/>
      <c r="P41" s="645"/>
      <c r="Q41" s="646"/>
      <c r="R41" s="695">
        <v>18134950</v>
      </c>
      <c r="S41" s="696"/>
      <c r="T41" s="696"/>
      <c r="U41" s="696"/>
      <c r="V41" s="696"/>
      <c r="W41" s="696"/>
      <c r="X41" s="696"/>
      <c r="Y41" s="700"/>
      <c r="Z41" s="701">
        <v>100</v>
      </c>
      <c r="AA41" s="701"/>
      <c r="AB41" s="701"/>
      <c r="AC41" s="701"/>
      <c r="AD41" s="702">
        <v>9146626</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250287</v>
      </c>
      <c r="BA41" s="624"/>
      <c r="BB41" s="624"/>
      <c r="BC41" s="624"/>
      <c r="BD41" s="655"/>
      <c r="BE41" s="655"/>
      <c r="BF41" s="678"/>
      <c r="BG41" s="671"/>
      <c r="BH41" s="672"/>
      <c r="BI41" s="672"/>
      <c r="BJ41" s="672"/>
      <c r="BK41" s="672"/>
      <c r="BL41" s="223"/>
      <c r="BM41" s="621" t="s">
        <v>338</v>
      </c>
      <c r="BN41" s="621"/>
      <c r="BO41" s="621"/>
      <c r="BP41" s="621"/>
      <c r="BQ41" s="621"/>
      <c r="BR41" s="621"/>
      <c r="BS41" s="621"/>
      <c r="BT41" s="621"/>
      <c r="BU41" s="622"/>
      <c r="BV41" s="623" t="s">
        <v>122</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340</v>
      </c>
      <c r="AR42" s="693"/>
      <c r="AS42" s="693"/>
      <c r="AT42" s="693"/>
      <c r="AU42" s="693"/>
      <c r="AV42" s="693"/>
      <c r="AW42" s="693"/>
      <c r="AX42" s="693"/>
      <c r="AY42" s="694"/>
      <c r="AZ42" s="695">
        <v>857726</v>
      </c>
      <c r="BA42" s="696"/>
      <c r="BB42" s="696"/>
      <c r="BC42" s="696"/>
      <c r="BD42" s="682"/>
      <c r="BE42" s="682"/>
      <c r="BF42" s="684"/>
      <c r="BG42" s="673"/>
      <c r="BH42" s="674"/>
      <c r="BI42" s="674"/>
      <c r="BJ42" s="674"/>
      <c r="BK42" s="674"/>
      <c r="BL42" s="224"/>
      <c r="BM42" s="645" t="s">
        <v>341</v>
      </c>
      <c r="BN42" s="645"/>
      <c r="BO42" s="645"/>
      <c r="BP42" s="645"/>
      <c r="BQ42" s="645"/>
      <c r="BR42" s="645"/>
      <c r="BS42" s="645"/>
      <c r="BT42" s="645"/>
      <c r="BU42" s="646"/>
      <c r="BV42" s="695">
        <v>378</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2215255</v>
      </c>
      <c r="CS42" s="655"/>
      <c r="CT42" s="655"/>
      <c r="CU42" s="655"/>
      <c r="CV42" s="655"/>
      <c r="CW42" s="655"/>
      <c r="CX42" s="655"/>
      <c r="CY42" s="656"/>
      <c r="CZ42" s="628">
        <v>12.9</v>
      </c>
      <c r="DA42" s="653"/>
      <c r="DB42" s="653"/>
      <c r="DC42" s="657"/>
      <c r="DD42" s="632">
        <v>452895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343</v>
      </c>
      <c r="CD43" s="620" t="s">
        <v>344</v>
      </c>
      <c r="CE43" s="621"/>
      <c r="CF43" s="621"/>
      <c r="CG43" s="621"/>
      <c r="CH43" s="621"/>
      <c r="CI43" s="621"/>
      <c r="CJ43" s="621"/>
      <c r="CK43" s="621"/>
      <c r="CL43" s="621"/>
      <c r="CM43" s="621"/>
      <c r="CN43" s="621"/>
      <c r="CO43" s="621"/>
      <c r="CP43" s="621"/>
      <c r="CQ43" s="622"/>
      <c r="CR43" s="623">
        <v>29971</v>
      </c>
      <c r="CS43" s="655"/>
      <c r="CT43" s="655"/>
      <c r="CU43" s="655"/>
      <c r="CV43" s="655"/>
      <c r="CW43" s="655"/>
      <c r="CX43" s="655"/>
      <c r="CY43" s="656"/>
      <c r="CZ43" s="628">
        <v>0.2</v>
      </c>
      <c r="DA43" s="653"/>
      <c r="DB43" s="653"/>
      <c r="DC43" s="657"/>
      <c r="DD43" s="632">
        <v>29971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293</v>
      </c>
      <c r="CE44" s="660"/>
      <c r="CF44" s="620" t="s">
        <v>346</v>
      </c>
      <c r="CG44" s="621"/>
      <c r="CH44" s="621"/>
      <c r="CI44" s="621"/>
      <c r="CJ44" s="621"/>
      <c r="CK44" s="621"/>
      <c r="CL44" s="621"/>
      <c r="CM44" s="621"/>
      <c r="CN44" s="621"/>
      <c r="CO44" s="621"/>
      <c r="CP44" s="621"/>
      <c r="CQ44" s="622"/>
      <c r="CR44" s="623">
        <v>2188610</v>
      </c>
      <c r="CS44" s="624"/>
      <c r="CT44" s="624"/>
      <c r="CU44" s="624"/>
      <c r="CV44" s="624"/>
      <c r="CW44" s="624"/>
      <c r="CX44" s="624"/>
      <c r="CY44" s="625"/>
      <c r="CZ44" s="628">
        <v>12.7</v>
      </c>
      <c r="DA44" s="629"/>
      <c r="DB44" s="629"/>
      <c r="DC44" s="635"/>
      <c r="DD44" s="632">
        <v>439050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348</v>
      </c>
      <c r="CG45" s="621"/>
      <c r="CH45" s="621"/>
      <c r="CI45" s="621"/>
      <c r="CJ45" s="621"/>
      <c r="CK45" s="621"/>
      <c r="CL45" s="621"/>
      <c r="CM45" s="621"/>
      <c r="CN45" s="621"/>
      <c r="CO45" s="621"/>
      <c r="CP45" s="621"/>
      <c r="CQ45" s="622"/>
      <c r="CR45" s="623">
        <v>592483</v>
      </c>
      <c r="CS45" s="655"/>
      <c r="CT45" s="655"/>
      <c r="CU45" s="655"/>
      <c r="CV45" s="655"/>
      <c r="CW45" s="655"/>
      <c r="CX45" s="655"/>
      <c r="CY45" s="656"/>
      <c r="CZ45" s="628">
        <v>3.4</v>
      </c>
      <c r="DA45" s="653"/>
      <c r="DB45" s="653"/>
      <c r="DC45" s="657"/>
      <c r="DD45" s="632">
        <v>19150</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349</v>
      </c>
      <c r="CG46" s="621"/>
      <c r="CH46" s="621"/>
      <c r="CI46" s="621"/>
      <c r="CJ46" s="621"/>
      <c r="CK46" s="621"/>
      <c r="CL46" s="621"/>
      <c r="CM46" s="621"/>
      <c r="CN46" s="621"/>
      <c r="CO46" s="621"/>
      <c r="CP46" s="621"/>
      <c r="CQ46" s="622"/>
      <c r="CR46" s="623">
        <v>1524060</v>
      </c>
      <c r="CS46" s="624"/>
      <c r="CT46" s="624"/>
      <c r="CU46" s="624"/>
      <c r="CV46" s="624"/>
      <c r="CW46" s="624"/>
      <c r="CX46" s="624"/>
      <c r="CY46" s="625"/>
      <c r="CZ46" s="628">
        <v>8.9</v>
      </c>
      <c r="DA46" s="629"/>
      <c r="DB46" s="629"/>
      <c r="DC46" s="635"/>
      <c r="DD46" s="632">
        <v>418517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350</v>
      </c>
      <c r="CG47" s="621"/>
      <c r="CH47" s="621"/>
      <c r="CI47" s="621"/>
      <c r="CJ47" s="621"/>
      <c r="CK47" s="621"/>
      <c r="CL47" s="621"/>
      <c r="CM47" s="621"/>
      <c r="CN47" s="621"/>
      <c r="CO47" s="621"/>
      <c r="CP47" s="621"/>
      <c r="CQ47" s="622"/>
      <c r="CR47" s="623">
        <v>26645</v>
      </c>
      <c r="CS47" s="655"/>
      <c r="CT47" s="655"/>
      <c r="CU47" s="655"/>
      <c r="CV47" s="655"/>
      <c r="CW47" s="655"/>
      <c r="CX47" s="655"/>
      <c r="CY47" s="656"/>
      <c r="CZ47" s="628">
        <v>0.2</v>
      </c>
      <c r="DA47" s="653"/>
      <c r="DB47" s="653"/>
      <c r="DC47" s="657"/>
      <c r="DD47" s="632">
        <v>13845</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351</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352</v>
      </c>
      <c r="CE49" s="645"/>
      <c r="CF49" s="645"/>
      <c r="CG49" s="645"/>
      <c r="CH49" s="645"/>
      <c r="CI49" s="645"/>
      <c r="CJ49" s="645"/>
      <c r="CK49" s="645"/>
      <c r="CL49" s="645"/>
      <c r="CM49" s="645"/>
      <c r="CN49" s="645"/>
      <c r="CO49" s="645"/>
      <c r="CP49" s="645"/>
      <c r="CQ49" s="646"/>
      <c r="CR49" s="695">
        <v>17186036</v>
      </c>
      <c r="CS49" s="682"/>
      <c r="CT49" s="682"/>
      <c r="CU49" s="682"/>
      <c r="CV49" s="682"/>
      <c r="CW49" s="682"/>
      <c r="CX49" s="682"/>
      <c r="CY49" s="711"/>
      <c r="CZ49" s="703">
        <v>100</v>
      </c>
      <c r="DA49" s="712"/>
      <c r="DB49" s="712"/>
      <c r="DC49" s="713"/>
      <c r="DD49" s="714">
        <v>10553077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1v3VMIdq1cjdykgmDqBoEqCJ2FtDqD1NQp6v0ABvGQqMzDH3el7boInkhKwdLCBzbqpjVkCUIUf3VowTxl1bg==" saltValue="fQaedjlW0SyvvInRNCpe0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375</v>
      </c>
      <c r="C7" s="750"/>
      <c r="D7" s="750"/>
      <c r="E7" s="750"/>
      <c r="F7" s="750"/>
      <c r="G7" s="750"/>
      <c r="H7" s="750"/>
      <c r="I7" s="750"/>
      <c r="J7" s="750"/>
      <c r="K7" s="750"/>
      <c r="L7" s="750"/>
      <c r="M7" s="750"/>
      <c r="N7" s="750"/>
      <c r="O7" s="750"/>
      <c r="P7" s="751"/>
      <c r="Q7" s="752">
        <v>18153</v>
      </c>
      <c r="R7" s="753"/>
      <c r="S7" s="753"/>
      <c r="T7" s="753"/>
      <c r="U7" s="753"/>
      <c r="V7" s="753">
        <v>17204</v>
      </c>
      <c r="W7" s="753"/>
      <c r="X7" s="753"/>
      <c r="Y7" s="753"/>
      <c r="Z7" s="753"/>
      <c r="AA7" s="753">
        <v>949</v>
      </c>
      <c r="AB7" s="753"/>
      <c r="AC7" s="753"/>
      <c r="AD7" s="753"/>
      <c r="AE7" s="754"/>
      <c r="AF7" s="755">
        <v>643</v>
      </c>
      <c r="AG7" s="756"/>
      <c r="AH7" s="756"/>
      <c r="AI7" s="756"/>
      <c r="AJ7" s="757"/>
      <c r="AK7" s="758">
        <v>1873</v>
      </c>
      <c r="AL7" s="759"/>
      <c r="AM7" s="759"/>
      <c r="AN7" s="759"/>
      <c r="AO7" s="759"/>
      <c r="AP7" s="759">
        <v>13190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557</v>
      </c>
      <c r="BT7" s="747"/>
      <c r="BU7" s="747"/>
      <c r="BV7" s="747"/>
      <c r="BW7" s="747"/>
      <c r="BX7" s="747"/>
      <c r="BY7" s="747"/>
      <c r="BZ7" s="747"/>
      <c r="CA7" s="747"/>
      <c r="CB7" s="747"/>
      <c r="CC7" s="747"/>
      <c r="CD7" s="747"/>
      <c r="CE7" s="747"/>
      <c r="CF7" s="747"/>
      <c r="CG7" s="762"/>
      <c r="CH7" s="743">
        <v>6</v>
      </c>
      <c r="CI7" s="744"/>
      <c r="CJ7" s="744"/>
      <c r="CK7" s="744"/>
      <c r="CL7" s="745"/>
      <c r="CM7" s="743">
        <v>9</v>
      </c>
      <c r="CN7" s="744"/>
      <c r="CO7" s="744"/>
      <c r="CP7" s="744"/>
      <c r="CQ7" s="745"/>
      <c r="CR7" s="743">
        <v>20</v>
      </c>
      <c r="CS7" s="744"/>
      <c r="CT7" s="744"/>
      <c r="CU7" s="744"/>
      <c r="CV7" s="745"/>
      <c r="CW7" s="743" t="s">
        <v>556</v>
      </c>
      <c r="CX7" s="744"/>
      <c r="CY7" s="744"/>
      <c r="CZ7" s="744"/>
      <c r="DA7" s="745"/>
      <c r="DB7" s="743" t="s">
        <v>556</v>
      </c>
      <c r="DC7" s="744"/>
      <c r="DD7" s="744"/>
      <c r="DE7" s="744"/>
      <c r="DF7" s="745"/>
      <c r="DG7" s="743" t="s">
        <v>556</v>
      </c>
      <c r="DH7" s="744"/>
      <c r="DI7" s="744"/>
      <c r="DJ7" s="744"/>
      <c r="DK7" s="745"/>
      <c r="DL7" s="743" t="s">
        <v>556</v>
      </c>
      <c r="DM7" s="744"/>
      <c r="DN7" s="744"/>
      <c r="DO7" s="744"/>
      <c r="DP7" s="745"/>
      <c r="DQ7" s="743" t="s">
        <v>556</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376</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18140</v>
      </c>
      <c r="R23" s="793"/>
      <c r="S23" s="793"/>
      <c r="T23" s="793"/>
      <c r="U23" s="793"/>
      <c r="V23" s="794">
        <v>17191</v>
      </c>
      <c r="W23" s="795"/>
      <c r="X23" s="795"/>
      <c r="Y23" s="795"/>
      <c r="Z23" s="796"/>
      <c r="AA23" s="794">
        <f>Q23-V23</f>
        <v>949</v>
      </c>
      <c r="AB23" s="795"/>
      <c r="AC23" s="795"/>
      <c r="AD23" s="795"/>
      <c r="AE23" s="797"/>
      <c r="AF23" s="798">
        <v>643</v>
      </c>
      <c r="AG23" s="793"/>
      <c r="AH23" s="793"/>
      <c r="AI23" s="793"/>
      <c r="AJ23" s="799"/>
      <c r="AK23" s="800"/>
      <c r="AL23" s="801"/>
      <c r="AM23" s="801"/>
      <c r="AN23" s="801"/>
      <c r="AO23" s="801"/>
      <c r="AP23" s="793">
        <f>AP7</f>
        <v>13190</v>
      </c>
      <c r="AQ23" s="793"/>
      <c r="AR23" s="793"/>
      <c r="AS23" s="793"/>
      <c r="AT23" s="793"/>
      <c r="AU23" s="812"/>
      <c r="AV23" s="812"/>
      <c r="AW23" s="812"/>
      <c r="AX23" s="812"/>
      <c r="AY23" s="813"/>
      <c r="AZ23" s="814"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11" t="s">
        <v>379</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5" t="s">
        <v>384</v>
      </c>
      <c r="AG26" s="816"/>
      <c r="AH26" s="816"/>
      <c r="AI26" s="816"/>
      <c r="AJ26" s="817"/>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3">
        <v>2678</v>
      </c>
      <c r="R28" s="824"/>
      <c r="S28" s="824"/>
      <c r="T28" s="824"/>
      <c r="U28" s="824"/>
      <c r="V28" s="824">
        <v>2635</v>
      </c>
      <c r="W28" s="824"/>
      <c r="X28" s="824"/>
      <c r="Y28" s="824"/>
      <c r="Z28" s="824"/>
      <c r="AA28" s="824">
        <v>43</v>
      </c>
      <c r="AB28" s="824"/>
      <c r="AC28" s="824"/>
      <c r="AD28" s="824"/>
      <c r="AE28" s="825"/>
      <c r="AF28" s="826">
        <v>43</v>
      </c>
      <c r="AG28" s="824"/>
      <c r="AH28" s="824"/>
      <c r="AI28" s="824"/>
      <c r="AJ28" s="827"/>
      <c r="AK28" s="828">
        <v>201</v>
      </c>
      <c r="AL28" s="829"/>
      <c r="AM28" s="829"/>
      <c r="AN28" s="829"/>
      <c r="AO28" s="829"/>
      <c r="AP28" s="829" t="s">
        <v>488</v>
      </c>
      <c r="AQ28" s="829"/>
      <c r="AR28" s="829"/>
      <c r="AS28" s="829"/>
      <c r="AT28" s="829"/>
      <c r="AU28" s="829" t="s">
        <v>488</v>
      </c>
      <c r="AV28" s="829"/>
      <c r="AW28" s="829"/>
      <c r="AX28" s="829"/>
      <c r="AY28" s="829"/>
      <c r="AZ28" s="830" t="s">
        <v>488</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90</v>
      </c>
      <c r="R29" s="784"/>
      <c r="S29" s="784"/>
      <c r="T29" s="784"/>
      <c r="U29" s="784"/>
      <c r="V29" s="784">
        <v>84</v>
      </c>
      <c r="W29" s="784"/>
      <c r="X29" s="784"/>
      <c r="Y29" s="784"/>
      <c r="Z29" s="784"/>
      <c r="AA29" s="784">
        <v>6</v>
      </c>
      <c r="AB29" s="784"/>
      <c r="AC29" s="784"/>
      <c r="AD29" s="784"/>
      <c r="AE29" s="785"/>
      <c r="AF29" s="786">
        <v>6</v>
      </c>
      <c r="AG29" s="787"/>
      <c r="AH29" s="787"/>
      <c r="AI29" s="787"/>
      <c r="AJ29" s="788"/>
      <c r="AK29" s="835">
        <v>16</v>
      </c>
      <c r="AL29" s="831"/>
      <c r="AM29" s="831"/>
      <c r="AN29" s="831"/>
      <c r="AO29" s="831"/>
      <c r="AP29" s="831">
        <v>40</v>
      </c>
      <c r="AQ29" s="831"/>
      <c r="AR29" s="831"/>
      <c r="AS29" s="831"/>
      <c r="AT29" s="831"/>
      <c r="AU29" s="831" t="s">
        <v>488</v>
      </c>
      <c r="AV29" s="831"/>
      <c r="AW29" s="831"/>
      <c r="AX29" s="831"/>
      <c r="AY29" s="831"/>
      <c r="AZ29" s="832" t="s">
        <v>488</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371</v>
      </c>
      <c r="R30" s="784"/>
      <c r="S30" s="784"/>
      <c r="T30" s="784"/>
      <c r="U30" s="784"/>
      <c r="V30" s="784">
        <v>369</v>
      </c>
      <c r="W30" s="784"/>
      <c r="X30" s="784"/>
      <c r="Y30" s="784"/>
      <c r="Z30" s="784"/>
      <c r="AA30" s="784">
        <v>2</v>
      </c>
      <c r="AB30" s="784"/>
      <c r="AC30" s="784"/>
      <c r="AD30" s="784"/>
      <c r="AE30" s="785"/>
      <c r="AF30" s="786">
        <v>2</v>
      </c>
      <c r="AG30" s="787"/>
      <c r="AH30" s="787"/>
      <c r="AI30" s="787"/>
      <c r="AJ30" s="788"/>
      <c r="AK30" s="835">
        <v>92</v>
      </c>
      <c r="AL30" s="831"/>
      <c r="AM30" s="831"/>
      <c r="AN30" s="831"/>
      <c r="AO30" s="831"/>
      <c r="AP30" s="831" t="s">
        <v>488</v>
      </c>
      <c r="AQ30" s="831"/>
      <c r="AR30" s="831"/>
      <c r="AS30" s="831"/>
      <c r="AT30" s="831"/>
      <c r="AU30" s="831" t="s">
        <v>488</v>
      </c>
      <c r="AV30" s="831"/>
      <c r="AW30" s="831"/>
      <c r="AX30" s="831"/>
      <c r="AY30" s="831"/>
      <c r="AZ30" s="832" t="s">
        <v>488</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567</v>
      </c>
      <c r="R31" s="784"/>
      <c r="S31" s="784"/>
      <c r="T31" s="784"/>
      <c r="U31" s="784"/>
      <c r="V31" s="784">
        <v>559</v>
      </c>
      <c r="W31" s="784"/>
      <c r="X31" s="784"/>
      <c r="Y31" s="784"/>
      <c r="Z31" s="784"/>
      <c r="AA31" s="784">
        <v>8</v>
      </c>
      <c r="AB31" s="784"/>
      <c r="AC31" s="784"/>
      <c r="AD31" s="784"/>
      <c r="AE31" s="785"/>
      <c r="AF31" s="786">
        <v>781</v>
      </c>
      <c r="AG31" s="787"/>
      <c r="AH31" s="787"/>
      <c r="AI31" s="787"/>
      <c r="AJ31" s="788"/>
      <c r="AK31" s="835">
        <v>33</v>
      </c>
      <c r="AL31" s="831"/>
      <c r="AM31" s="831"/>
      <c r="AN31" s="831"/>
      <c r="AO31" s="831"/>
      <c r="AP31" s="831">
        <v>2275</v>
      </c>
      <c r="AQ31" s="831"/>
      <c r="AR31" s="831"/>
      <c r="AS31" s="831"/>
      <c r="AT31" s="831"/>
      <c r="AU31" s="831">
        <v>75</v>
      </c>
      <c r="AV31" s="831"/>
      <c r="AW31" s="831"/>
      <c r="AX31" s="831"/>
      <c r="AY31" s="831"/>
      <c r="AZ31" s="832" t="s">
        <v>488</v>
      </c>
      <c r="BA31" s="832"/>
      <c r="BB31" s="832"/>
      <c r="BC31" s="832"/>
      <c r="BD31" s="832"/>
      <c r="BE31" s="833" t="s">
        <v>393</v>
      </c>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1403</v>
      </c>
      <c r="R32" s="784"/>
      <c r="S32" s="784"/>
      <c r="T32" s="784"/>
      <c r="U32" s="784"/>
      <c r="V32" s="784">
        <v>1216</v>
      </c>
      <c r="W32" s="784"/>
      <c r="X32" s="784"/>
      <c r="Y32" s="784"/>
      <c r="Z32" s="784"/>
      <c r="AA32" s="784">
        <v>187</v>
      </c>
      <c r="AB32" s="784"/>
      <c r="AC32" s="784"/>
      <c r="AD32" s="784"/>
      <c r="AE32" s="785"/>
      <c r="AF32" s="786">
        <v>187</v>
      </c>
      <c r="AG32" s="787"/>
      <c r="AH32" s="787"/>
      <c r="AI32" s="787"/>
      <c r="AJ32" s="788"/>
      <c r="AK32" s="835">
        <v>632</v>
      </c>
      <c r="AL32" s="831"/>
      <c r="AM32" s="831"/>
      <c r="AN32" s="831"/>
      <c r="AO32" s="831"/>
      <c r="AP32" s="831">
        <v>8658</v>
      </c>
      <c r="AQ32" s="831"/>
      <c r="AR32" s="831"/>
      <c r="AS32" s="831"/>
      <c r="AT32" s="831"/>
      <c r="AU32" s="831">
        <v>8658</v>
      </c>
      <c r="AV32" s="831"/>
      <c r="AW32" s="831"/>
      <c r="AX32" s="831"/>
      <c r="AY32" s="831"/>
      <c r="AZ32" s="832" t="s">
        <v>488</v>
      </c>
      <c r="BA32" s="832"/>
      <c r="BB32" s="832"/>
      <c r="BC32" s="832"/>
      <c r="BD32" s="832"/>
      <c r="BE32" s="833" t="s">
        <v>395</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396</v>
      </c>
      <c r="C33" s="781"/>
      <c r="D33" s="781"/>
      <c r="E33" s="781"/>
      <c r="F33" s="781"/>
      <c r="G33" s="781"/>
      <c r="H33" s="781"/>
      <c r="I33" s="781"/>
      <c r="J33" s="781"/>
      <c r="K33" s="781"/>
      <c r="L33" s="781"/>
      <c r="M33" s="781"/>
      <c r="N33" s="781"/>
      <c r="O33" s="781"/>
      <c r="P33" s="782"/>
      <c r="Q33" s="783">
        <v>499</v>
      </c>
      <c r="R33" s="784"/>
      <c r="S33" s="784"/>
      <c r="T33" s="784"/>
      <c r="U33" s="784"/>
      <c r="V33" s="784">
        <v>438</v>
      </c>
      <c r="W33" s="784"/>
      <c r="X33" s="784"/>
      <c r="Y33" s="784"/>
      <c r="Z33" s="784"/>
      <c r="AA33" s="784">
        <v>61</v>
      </c>
      <c r="AB33" s="784"/>
      <c r="AC33" s="784"/>
      <c r="AD33" s="784"/>
      <c r="AE33" s="785"/>
      <c r="AF33" s="786">
        <v>61</v>
      </c>
      <c r="AG33" s="787"/>
      <c r="AH33" s="787"/>
      <c r="AI33" s="787"/>
      <c r="AJ33" s="788"/>
      <c r="AK33" s="835">
        <v>217</v>
      </c>
      <c r="AL33" s="831"/>
      <c r="AM33" s="831"/>
      <c r="AN33" s="831"/>
      <c r="AO33" s="831"/>
      <c r="AP33" s="831">
        <v>2267</v>
      </c>
      <c r="AQ33" s="831"/>
      <c r="AR33" s="831"/>
      <c r="AS33" s="831"/>
      <c r="AT33" s="831"/>
      <c r="AU33" s="831">
        <v>2267</v>
      </c>
      <c r="AV33" s="831"/>
      <c r="AW33" s="831"/>
      <c r="AX33" s="831"/>
      <c r="AY33" s="831"/>
      <c r="AZ33" s="832" t="s">
        <v>488</v>
      </c>
      <c r="BA33" s="832"/>
      <c r="BB33" s="832"/>
      <c r="BC33" s="832"/>
      <c r="BD33" s="832"/>
      <c r="BE33" s="833" t="s">
        <v>395</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5"/>
      <c r="AL34" s="831"/>
      <c r="AM34" s="831"/>
      <c r="AN34" s="831"/>
      <c r="AO34" s="831"/>
      <c r="AP34" s="831"/>
      <c r="AQ34" s="831"/>
      <c r="AR34" s="831"/>
      <c r="AS34" s="831"/>
      <c r="AT34" s="831"/>
      <c r="AU34" s="831"/>
      <c r="AV34" s="831"/>
      <c r="AW34" s="831"/>
      <c r="AX34" s="831"/>
      <c r="AY34" s="831"/>
      <c r="AZ34" s="832"/>
      <c r="BA34" s="832"/>
      <c r="BB34" s="832"/>
      <c r="BC34" s="832"/>
      <c r="BD34" s="832"/>
      <c r="BE34" s="833"/>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397</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1080</v>
      </c>
      <c r="AG63" s="845"/>
      <c r="AH63" s="845"/>
      <c r="AI63" s="845"/>
      <c r="AJ63" s="846"/>
      <c r="AK63" s="847"/>
      <c r="AL63" s="842"/>
      <c r="AM63" s="842"/>
      <c r="AN63" s="842"/>
      <c r="AO63" s="842"/>
      <c r="AP63" s="845">
        <f>SUM(AP28:AT33)</f>
        <v>13240</v>
      </c>
      <c r="AQ63" s="845"/>
      <c r="AR63" s="845"/>
      <c r="AS63" s="845"/>
      <c r="AT63" s="845"/>
      <c r="AU63" s="845">
        <f>SUM(AU28:AY33)</f>
        <v>11000</v>
      </c>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6"/>
      <c r="AH66" s="816"/>
      <c r="AI66" s="816"/>
      <c r="AJ66" s="856"/>
      <c r="AK66" s="733" t="s">
        <v>385</v>
      </c>
      <c r="AL66" s="728"/>
      <c r="AM66" s="728"/>
      <c r="AN66" s="728"/>
      <c r="AO66" s="729"/>
      <c r="AP66" s="733" t="s">
        <v>386</v>
      </c>
      <c r="AQ66" s="734"/>
      <c r="AR66" s="734"/>
      <c r="AS66" s="734"/>
      <c r="AT66" s="735"/>
      <c r="AU66" s="733" t="s">
        <v>401</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15">
      <c r="A68" s="236">
        <v>1</v>
      </c>
      <c r="B68" s="870" t="s">
        <v>548</v>
      </c>
      <c r="C68" s="871"/>
      <c r="D68" s="871"/>
      <c r="E68" s="871"/>
      <c r="F68" s="871"/>
      <c r="G68" s="871"/>
      <c r="H68" s="871"/>
      <c r="I68" s="871"/>
      <c r="J68" s="871"/>
      <c r="K68" s="871"/>
      <c r="L68" s="871"/>
      <c r="M68" s="871"/>
      <c r="N68" s="871"/>
      <c r="O68" s="871"/>
      <c r="P68" s="872"/>
      <c r="Q68" s="873">
        <v>4627</v>
      </c>
      <c r="R68" s="867"/>
      <c r="S68" s="867"/>
      <c r="T68" s="867"/>
      <c r="U68" s="867"/>
      <c r="V68" s="867">
        <v>4362</v>
      </c>
      <c r="W68" s="867"/>
      <c r="X68" s="867"/>
      <c r="Y68" s="867"/>
      <c r="Z68" s="867"/>
      <c r="AA68" s="867">
        <v>265</v>
      </c>
      <c r="AB68" s="867"/>
      <c r="AC68" s="867"/>
      <c r="AD68" s="867"/>
      <c r="AE68" s="867"/>
      <c r="AF68" s="867">
        <v>265</v>
      </c>
      <c r="AG68" s="867"/>
      <c r="AH68" s="867"/>
      <c r="AI68" s="867"/>
      <c r="AJ68" s="867"/>
      <c r="AK68" s="867">
        <v>7</v>
      </c>
      <c r="AL68" s="867"/>
      <c r="AM68" s="867"/>
      <c r="AN68" s="867"/>
      <c r="AO68" s="867"/>
      <c r="AP68" s="867" t="s">
        <v>556</v>
      </c>
      <c r="AQ68" s="867"/>
      <c r="AR68" s="867"/>
      <c r="AS68" s="867"/>
      <c r="AT68" s="867"/>
      <c r="AU68" s="867" t="s">
        <v>556</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15">
      <c r="A69" s="238">
        <v>2</v>
      </c>
      <c r="B69" s="874" t="s">
        <v>549</v>
      </c>
      <c r="C69" s="875"/>
      <c r="D69" s="875"/>
      <c r="E69" s="875"/>
      <c r="F69" s="875"/>
      <c r="G69" s="875"/>
      <c r="H69" s="875"/>
      <c r="I69" s="875"/>
      <c r="J69" s="875"/>
      <c r="K69" s="875"/>
      <c r="L69" s="875"/>
      <c r="M69" s="875"/>
      <c r="N69" s="875"/>
      <c r="O69" s="875"/>
      <c r="P69" s="876"/>
      <c r="Q69" s="877">
        <v>83</v>
      </c>
      <c r="R69" s="831"/>
      <c r="S69" s="831"/>
      <c r="T69" s="831"/>
      <c r="U69" s="831"/>
      <c r="V69" s="831">
        <v>74</v>
      </c>
      <c r="W69" s="831"/>
      <c r="X69" s="831"/>
      <c r="Y69" s="831"/>
      <c r="Z69" s="831"/>
      <c r="AA69" s="831">
        <v>9</v>
      </c>
      <c r="AB69" s="831"/>
      <c r="AC69" s="831"/>
      <c r="AD69" s="831"/>
      <c r="AE69" s="831"/>
      <c r="AF69" s="831">
        <v>9</v>
      </c>
      <c r="AG69" s="831"/>
      <c r="AH69" s="831"/>
      <c r="AI69" s="831"/>
      <c r="AJ69" s="831"/>
      <c r="AK69" s="831" t="s">
        <v>556</v>
      </c>
      <c r="AL69" s="831"/>
      <c r="AM69" s="831"/>
      <c r="AN69" s="831"/>
      <c r="AO69" s="831"/>
      <c r="AP69" s="831" t="s">
        <v>556</v>
      </c>
      <c r="AQ69" s="831"/>
      <c r="AR69" s="831"/>
      <c r="AS69" s="831"/>
      <c r="AT69" s="831"/>
      <c r="AU69" s="831" t="s">
        <v>556</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15">
      <c r="A70" s="238">
        <v>3</v>
      </c>
      <c r="B70" s="874" t="s">
        <v>550</v>
      </c>
      <c r="C70" s="875"/>
      <c r="D70" s="875"/>
      <c r="E70" s="875"/>
      <c r="F70" s="875"/>
      <c r="G70" s="875"/>
      <c r="H70" s="875"/>
      <c r="I70" s="875"/>
      <c r="J70" s="875"/>
      <c r="K70" s="875"/>
      <c r="L70" s="875"/>
      <c r="M70" s="875"/>
      <c r="N70" s="875"/>
      <c r="O70" s="875"/>
      <c r="P70" s="876"/>
      <c r="Q70" s="877">
        <v>118</v>
      </c>
      <c r="R70" s="831"/>
      <c r="S70" s="831"/>
      <c r="T70" s="831"/>
      <c r="U70" s="831"/>
      <c r="V70" s="831">
        <v>106</v>
      </c>
      <c r="W70" s="831"/>
      <c r="X70" s="831"/>
      <c r="Y70" s="831"/>
      <c r="Z70" s="831"/>
      <c r="AA70" s="831">
        <v>12</v>
      </c>
      <c r="AB70" s="831"/>
      <c r="AC70" s="831"/>
      <c r="AD70" s="831"/>
      <c r="AE70" s="831"/>
      <c r="AF70" s="831">
        <v>12</v>
      </c>
      <c r="AG70" s="831"/>
      <c r="AH70" s="831"/>
      <c r="AI70" s="831"/>
      <c r="AJ70" s="831"/>
      <c r="AK70" s="831" t="s">
        <v>556</v>
      </c>
      <c r="AL70" s="831"/>
      <c r="AM70" s="831"/>
      <c r="AN70" s="831"/>
      <c r="AO70" s="831"/>
      <c r="AP70" s="831" t="s">
        <v>556</v>
      </c>
      <c r="AQ70" s="831"/>
      <c r="AR70" s="831"/>
      <c r="AS70" s="831"/>
      <c r="AT70" s="831"/>
      <c r="AU70" s="831" t="s">
        <v>556</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15">
      <c r="A71" s="238">
        <v>4</v>
      </c>
      <c r="B71" s="874" t="s">
        <v>551</v>
      </c>
      <c r="C71" s="875"/>
      <c r="D71" s="875"/>
      <c r="E71" s="875"/>
      <c r="F71" s="875"/>
      <c r="G71" s="875"/>
      <c r="H71" s="875"/>
      <c r="I71" s="875"/>
      <c r="J71" s="875"/>
      <c r="K71" s="875"/>
      <c r="L71" s="875"/>
      <c r="M71" s="875"/>
      <c r="N71" s="875"/>
      <c r="O71" s="875"/>
      <c r="P71" s="876"/>
      <c r="Q71" s="877">
        <v>590</v>
      </c>
      <c r="R71" s="831"/>
      <c r="S71" s="831"/>
      <c r="T71" s="831"/>
      <c r="U71" s="831"/>
      <c r="V71" s="831">
        <v>542</v>
      </c>
      <c r="W71" s="831"/>
      <c r="X71" s="831"/>
      <c r="Y71" s="831"/>
      <c r="Z71" s="831"/>
      <c r="AA71" s="831">
        <v>48</v>
      </c>
      <c r="AB71" s="831"/>
      <c r="AC71" s="831"/>
      <c r="AD71" s="831"/>
      <c r="AE71" s="831"/>
      <c r="AF71" s="831">
        <v>48</v>
      </c>
      <c r="AG71" s="831"/>
      <c r="AH71" s="831"/>
      <c r="AI71" s="831"/>
      <c r="AJ71" s="831"/>
      <c r="AK71" s="831" t="s">
        <v>556</v>
      </c>
      <c r="AL71" s="831"/>
      <c r="AM71" s="831"/>
      <c r="AN71" s="831"/>
      <c r="AO71" s="831"/>
      <c r="AP71" s="831" t="s">
        <v>556</v>
      </c>
      <c r="AQ71" s="831"/>
      <c r="AR71" s="831"/>
      <c r="AS71" s="831"/>
      <c r="AT71" s="831"/>
      <c r="AU71" s="831" t="s">
        <v>556</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15">
      <c r="A72" s="238">
        <v>5</v>
      </c>
      <c r="B72" s="874" t="s">
        <v>552</v>
      </c>
      <c r="C72" s="875"/>
      <c r="D72" s="875"/>
      <c r="E72" s="875"/>
      <c r="F72" s="875"/>
      <c r="G72" s="875"/>
      <c r="H72" s="875"/>
      <c r="I72" s="875"/>
      <c r="J72" s="875"/>
      <c r="K72" s="875"/>
      <c r="L72" s="875"/>
      <c r="M72" s="875"/>
      <c r="N72" s="875"/>
      <c r="O72" s="875"/>
      <c r="P72" s="876"/>
      <c r="Q72" s="877">
        <v>153545</v>
      </c>
      <c r="R72" s="831"/>
      <c r="S72" s="831"/>
      <c r="T72" s="831"/>
      <c r="U72" s="831"/>
      <c r="V72" s="831">
        <v>151526</v>
      </c>
      <c r="W72" s="831"/>
      <c r="X72" s="831"/>
      <c r="Y72" s="831"/>
      <c r="Z72" s="831"/>
      <c r="AA72" s="831">
        <v>2019</v>
      </c>
      <c r="AB72" s="831"/>
      <c r="AC72" s="831"/>
      <c r="AD72" s="831"/>
      <c r="AE72" s="831"/>
      <c r="AF72" s="831">
        <v>2019</v>
      </c>
      <c r="AG72" s="831"/>
      <c r="AH72" s="831"/>
      <c r="AI72" s="831"/>
      <c r="AJ72" s="831"/>
      <c r="AK72" s="831">
        <v>1106</v>
      </c>
      <c r="AL72" s="831"/>
      <c r="AM72" s="831"/>
      <c r="AN72" s="831"/>
      <c r="AO72" s="831"/>
      <c r="AP72" s="831" t="s">
        <v>556</v>
      </c>
      <c r="AQ72" s="831"/>
      <c r="AR72" s="831"/>
      <c r="AS72" s="831"/>
      <c r="AT72" s="831"/>
      <c r="AU72" s="831" t="s">
        <v>556</v>
      </c>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15">
      <c r="A73" s="238">
        <v>6</v>
      </c>
      <c r="B73" s="874" t="s">
        <v>553</v>
      </c>
      <c r="C73" s="875"/>
      <c r="D73" s="875"/>
      <c r="E73" s="875"/>
      <c r="F73" s="875"/>
      <c r="G73" s="875"/>
      <c r="H73" s="875"/>
      <c r="I73" s="875"/>
      <c r="J73" s="875"/>
      <c r="K73" s="875"/>
      <c r="L73" s="875"/>
      <c r="M73" s="875"/>
      <c r="N73" s="875"/>
      <c r="O73" s="875"/>
      <c r="P73" s="876"/>
      <c r="Q73" s="877">
        <v>1427</v>
      </c>
      <c r="R73" s="831"/>
      <c r="S73" s="831"/>
      <c r="T73" s="831"/>
      <c r="U73" s="831"/>
      <c r="V73" s="831">
        <v>1337</v>
      </c>
      <c r="W73" s="831"/>
      <c r="X73" s="831"/>
      <c r="Y73" s="831"/>
      <c r="Z73" s="831"/>
      <c r="AA73" s="831">
        <v>90</v>
      </c>
      <c r="AB73" s="831"/>
      <c r="AC73" s="831"/>
      <c r="AD73" s="831"/>
      <c r="AE73" s="831"/>
      <c r="AF73" s="831">
        <v>86</v>
      </c>
      <c r="AG73" s="831"/>
      <c r="AH73" s="831"/>
      <c r="AI73" s="831"/>
      <c r="AJ73" s="831"/>
      <c r="AK73" s="831">
        <v>102</v>
      </c>
      <c r="AL73" s="831"/>
      <c r="AM73" s="831"/>
      <c r="AN73" s="831"/>
      <c r="AO73" s="831"/>
      <c r="AP73" s="831" t="s">
        <v>556</v>
      </c>
      <c r="AQ73" s="831"/>
      <c r="AR73" s="831"/>
      <c r="AS73" s="831"/>
      <c r="AT73" s="831"/>
      <c r="AU73" s="831" t="s">
        <v>556</v>
      </c>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15">
      <c r="A74" s="238">
        <v>7</v>
      </c>
      <c r="B74" s="874" t="s">
        <v>554</v>
      </c>
      <c r="C74" s="875"/>
      <c r="D74" s="875"/>
      <c r="E74" s="875"/>
      <c r="F74" s="875"/>
      <c r="G74" s="875"/>
      <c r="H74" s="875"/>
      <c r="I74" s="875"/>
      <c r="J74" s="875"/>
      <c r="K74" s="875"/>
      <c r="L74" s="875"/>
      <c r="M74" s="875"/>
      <c r="N74" s="875"/>
      <c r="O74" s="875"/>
      <c r="P74" s="876"/>
      <c r="Q74" s="877">
        <v>14602</v>
      </c>
      <c r="R74" s="831"/>
      <c r="S74" s="831"/>
      <c r="T74" s="831"/>
      <c r="U74" s="831"/>
      <c r="V74" s="831">
        <v>13740</v>
      </c>
      <c r="W74" s="831"/>
      <c r="X74" s="831"/>
      <c r="Y74" s="831"/>
      <c r="Z74" s="831"/>
      <c r="AA74" s="831">
        <v>863</v>
      </c>
      <c r="AB74" s="831"/>
      <c r="AC74" s="831"/>
      <c r="AD74" s="831"/>
      <c r="AE74" s="831"/>
      <c r="AF74" s="831">
        <v>863</v>
      </c>
      <c r="AG74" s="831"/>
      <c r="AH74" s="831"/>
      <c r="AI74" s="831"/>
      <c r="AJ74" s="831"/>
      <c r="AK74" s="831">
        <v>178</v>
      </c>
      <c r="AL74" s="831"/>
      <c r="AM74" s="831"/>
      <c r="AN74" s="831"/>
      <c r="AO74" s="831"/>
      <c r="AP74" s="831" t="s">
        <v>556</v>
      </c>
      <c r="AQ74" s="831"/>
      <c r="AR74" s="831"/>
      <c r="AS74" s="831"/>
      <c r="AT74" s="831"/>
      <c r="AU74" s="831" t="s">
        <v>556</v>
      </c>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15">
      <c r="A75" s="238">
        <v>8</v>
      </c>
      <c r="B75" s="874" t="s">
        <v>555</v>
      </c>
      <c r="C75" s="875"/>
      <c r="D75" s="875"/>
      <c r="E75" s="875"/>
      <c r="F75" s="875"/>
      <c r="G75" s="875"/>
      <c r="H75" s="875"/>
      <c r="I75" s="875"/>
      <c r="J75" s="875"/>
      <c r="K75" s="875"/>
      <c r="L75" s="875"/>
      <c r="M75" s="875"/>
      <c r="N75" s="875"/>
      <c r="O75" s="875"/>
      <c r="P75" s="876"/>
      <c r="Q75" s="878">
        <v>237</v>
      </c>
      <c r="R75" s="879"/>
      <c r="S75" s="879"/>
      <c r="T75" s="879"/>
      <c r="U75" s="835"/>
      <c r="V75" s="880">
        <v>111</v>
      </c>
      <c r="W75" s="879"/>
      <c r="X75" s="879"/>
      <c r="Y75" s="879"/>
      <c r="Z75" s="835"/>
      <c r="AA75" s="880">
        <v>126</v>
      </c>
      <c r="AB75" s="879"/>
      <c r="AC75" s="879"/>
      <c r="AD75" s="879"/>
      <c r="AE75" s="835"/>
      <c r="AF75" s="880">
        <v>126</v>
      </c>
      <c r="AG75" s="879"/>
      <c r="AH75" s="879"/>
      <c r="AI75" s="879"/>
      <c r="AJ75" s="835"/>
      <c r="AK75" s="880" t="s">
        <v>556</v>
      </c>
      <c r="AL75" s="879"/>
      <c r="AM75" s="879"/>
      <c r="AN75" s="879"/>
      <c r="AO75" s="835"/>
      <c r="AP75" s="880">
        <v>160</v>
      </c>
      <c r="AQ75" s="879"/>
      <c r="AR75" s="879"/>
      <c r="AS75" s="879"/>
      <c r="AT75" s="835"/>
      <c r="AU75" s="880" t="s">
        <v>556</v>
      </c>
      <c r="AV75" s="879"/>
      <c r="AW75" s="879"/>
      <c r="AX75" s="879"/>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15">
      <c r="A76" s="238">
        <v>9</v>
      </c>
      <c r="B76" s="874"/>
      <c r="C76" s="875"/>
      <c r="D76" s="875"/>
      <c r="E76" s="875"/>
      <c r="F76" s="875"/>
      <c r="G76" s="875"/>
      <c r="H76" s="875"/>
      <c r="I76" s="875"/>
      <c r="J76" s="875"/>
      <c r="K76" s="875"/>
      <c r="L76" s="875"/>
      <c r="M76" s="875"/>
      <c r="N76" s="875"/>
      <c r="O76" s="875"/>
      <c r="P76" s="876"/>
      <c r="Q76" s="878"/>
      <c r="R76" s="879"/>
      <c r="S76" s="879"/>
      <c r="T76" s="879"/>
      <c r="U76" s="835"/>
      <c r="V76" s="880"/>
      <c r="W76" s="879"/>
      <c r="X76" s="879"/>
      <c r="Y76" s="879"/>
      <c r="Z76" s="835"/>
      <c r="AA76" s="880"/>
      <c r="AB76" s="879"/>
      <c r="AC76" s="879"/>
      <c r="AD76" s="879"/>
      <c r="AE76" s="835"/>
      <c r="AF76" s="880"/>
      <c r="AG76" s="879"/>
      <c r="AH76" s="879"/>
      <c r="AI76" s="879"/>
      <c r="AJ76" s="835"/>
      <c r="AK76" s="880"/>
      <c r="AL76" s="879"/>
      <c r="AM76" s="879"/>
      <c r="AN76" s="879"/>
      <c r="AO76" s="835"/>
      <c r="AP76" s="880"/>
      <c r="AQ76" s="879"/>
      <c r="AR76" s="879"/>
      <c r="AS76" s="879"/>
      <c r="AT76" s="835"/>
      <c r="AU76" s="880"/>
      <c r="AV76" s="879"/>
      <c r="AW76" s="879"/>
      <c r="AX76" s="879"/>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15">
      <c r="A77" s="238">
        <v>10</v>
      </c>
      <c r="B77" s="874"/>
      <c r="C77" s="875"/>
      <c r="D77" s="875"/>
      <c r="E77" s="875"/>
      <c r="F77" s="875"/>
      <c r="G77" s="875"/>
      <c r="H77" s="875"/>
      <c r="I77" s="875"/>
      <c r="J77" s="875"/>
      <c r="K77" s="875"/>
      <c r="L77" s="875"/>
      <c r="M77" s="875"/>
      <c r="N77" s="875"/>
      <c r="O77" s="875"/>
      <c r="P77" s="876"/>
      <c r="Q77" s="878"/>
      <c r="R77" s="879"/>
      <c r="S77" s="879"/>
      <c r="T77" s="879"/>
      <c r="U77" s="835"/>
      <c r="V77" s="880"/>
      <c r="W77" s="879"/>
      <c r="X77" s="879"/>
      <c r="Y77" s="879"/>
      <c r="Z77" s="835"/>
      <c r="AA77" s="880"/>
      <c r="AB77" s="879"/>
      <c r="AC77" s="879"/>
      <c r="AD77" s="879"/>
      <c r="AE77" s="835"/>
      <c r="AF77" s="880"/>
      <c r="AG77" s="879"/>
      <c r="AH77" s="879"/>
      <c r="AI77" s="879"/>
      <c r="AJ77" s="835"/>
      <c r="AK77" s="880"/>
      <c r="AL77" s="879"/>
      <c r="AM77" s="879"/>
      <c r="AN77" s="879"/>
      <c r="AO77" s="835"/>
      <c r="AP77" s="880"/>
      <c r="AQ77" s="879"/>
      <c r="AR77" s="879"/>
      <c r="AS77" s="879"/>
      <c r="AT77" s="835"/>
      <c r="AU77" s="880"/>
      <c r="AV77" s="879"/>
      <c r="AW77" s="879"/>
      <c r="AX77" s="879"/>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15">
      <c r="A78" s="238">
        <v>11</v>
      </c>
      <c r="B78" s="874"/>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15">
      <c r="A79" s="238">
        <v>12</v>
      </c>
      <c r="B79" s="874"/>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15">
      <c r="A80" s="238">
        <v>13</v>
      </c>
      <c r="B80" s="874"/>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15">
      <c r="A81" s="238">
        <v>14</v>
      </c>
      <c r="B81" s="874"/>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15">
      <c r="A82" s="238">
        <v>15</v>
      </c>
      <c r="B82" s="874"/>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15">
      <c r="A83" s="238">
        <v>16</v>
      </c>
      <c r="B83" s="874"/>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15">
      <c r="A84" s="238">
        <v>17</v>
      </c>
      <c r="B84" s="874"/>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15">
      <c r="A85" s="238">
        <v>18</v>
      </c>
      <c r="B85" s="874"/>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15">
      <c r="A86" s="238">
        <v>19</v>
      </c>
      <c r="B86" s="874"/>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15">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SUM(AF68:AJ75)</f>
        <v>3428</v>
      </c>
      <c r="AG88" s="845"/>
      <c r="AH88" s="845"/>
      <c r="AI88" s="845"/>
      <c r="AJ88" s="845"/>
      <c r="AK88" s="842"/>
      <c r="AL88" s="842"/>
      <c r="AM88" s="842"/>
      <c r="AN88" s="842"/>
      <c r="AO88" s="842"/>
      <c r="AP88" s="845">
        <f>SUM(AP68:AT75)</f>
        <v>160</v>
      </c>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f>CR7</f>
        <v>20</v>
      </c>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404</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405</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8" t="s">
        <v>408</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409</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15">
      <c r="A109" s="913" t="s">
        <v>410</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411</v>
      </c>
      <c r="AB109" s="894"/>
      <c r="AC109" s="894"/>
      <c r="AD109" s="894"/>
      <c r="AE109" s="895"/>
      <c r="AF109" s="893" t="s">
        <v>412</v>
      </c>
      <c r="AG109" s="894"/>
      <c r="AH109" s="894"/>
      <c r="AI109" s="894"/>
      <c r="AJ109" s="895"/>
      <c r="AK109" s="893" t="s">
        <v>295</v>
      </c>
      <c r="AL109" s="894"/>
      <c r="AM109" s="894"/>
      <c r="AN109" s="894"/>
      <c r="AO109" s="895"/>
      <c r="AP109" s="893" t="s">
        <v>413</v>
      </c>
      <c r="AQ109" s="894"/>
      <c r="AR109" s="894"/>
      <c r="AS109" s="894"/>
      <c r="AT109" s="896"/>
      <c r="AU109" s="913" t="s">
        <v>410</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411</v>
      </c>
      <c r="BR109" s="894"/>
      <c r="BS109" s="894"/>
      <c r="BT109" s="894"/>
      <c r="BU109" s="895"/>
      <c r="BV109" s="893" t="s">
        <v>412</v>
      </c>
      <c r="BW109" s="894"/>
      <c r="BX109" s="894"/>
      <c r="BY109" s="894"/>
      <c r="BZ109" s="895"/>
      <c r="CA109" s="893" t="s">
        <v>295</v>
      </c>
      <c r="CB109" s="894"/>
      <c r="CC109" s="894"/>
      <c r="CD109" s="894"/>
      <c r="CE109" s="895"/>
      <c r="CF109" s="914" t="s">
        <v>413</v>
      </c>
      <c r="CG109" s="914"/>
      <c r="CH109" s="914"/>
      <c r="CI109" s="914"/>
      <c r="CJ109" s="914"/>
      <c r="CK109" s="893" t="s">
        <v>414</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411</v>
      </c>
      <c r="DH109" s="894"/>
      <c r="DI109" s="894"/>
      <c r="DJ109" s="894"/>
      <c r="DK109" s="895"/>
      <c r="DL109" s="893" t="s">
        <v>412</v>
      </c>
      <c r="DM109" s="894"/>
      <c r="DN109" s="894"/>
      <c r="DO109" s="894"/>
      <c r="DP109" s="895"/>
      <c r="DQ109" s="893" t="s">
        <v>295</v>
      </c>
      <c r="DR109" s="894"/>
      <c r="DS109" s="894"/>
      <c r="DT109" s="894"/>
      <c r="DU109" s="895"/>
      <c r="DV109" s="893" t="s">
        <v>413</v>
      </c>
      <c r="DW109" s="894"/>
      <c r="DX109" s="894"/>
      <c r="DY109" s="894"/>
      <c r="DZ109" s="896"/>
    </row>
    <row r="110" spans="1:131" s="230" customFormat="1" ht="26.25" customHeight="1" x14ac:dyDescent="0.15">
      <c r="A110" s="897" t="s">
        <v>415</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1638126</v>
      </c>
      <c r="AB110" s="901"/>
      <c r="AC110" s="901"/>
      <c r="AD110" s="901"/>
      <c r="AE110" s="902"/>
      <c r="AF110" s="903">
        <v>1707117</v>
      </c>
      <c r="AG110" s="901"/>
      <c r="AH110" s="901"/>
      <c r="AI110" s="901"/>
      <c r="AJ110" s="902"/>
      <c r="AK110" s="903">
        <v>1627454</v>
      </c>
      <c r="AL110" s="901"/>
      <c r="AM110" s="901"/>
      <c r="AN110" s="901"/>
      <c r="AO110" s="902"/>
      <c r="AP110" s="904">
        <v>22</v>
      </c>
      <c r="AQ110" s="905"/>
      <c r="AR110" s="905"/>
      <c r="AS110" s="905"/>
      <c r="AT110" s="906"/>
      <c r="AU110" s="907" t="s">
        <v>69</v>
      </c>
      <c r="AV110" s="908"/>
      <c r="AW110" s="908"/>
      <c r="AX110" s="908"/>
      <c r="AY110" s="908"/>
      <c r="AZ110" s="930" t="s">
        <v>416</v>
      </c>
      <c r="BA110" s="898"/>
      <c r="BB110" s="898"/>
      <c r="BC110" s="898"/>
      <c r="BD110" s="898"/>
      <c r="BE110" s="898"/>
      <c r="BF110" s="898"/>
      <c r="BG110" s="898"/>
      <c r="BH110" s="898"/>
      <c r="BI110" s="898"/>
      <c r="BJ110" s="898"/>
      <c r="BK110" s="898"/>
      <c r="BL110" s="898"/>
      <c r="BM110" s="898"/>
      <c r="BN110" s="898"/>
      <c r="BO110" s="898"/>
      <c r="BP110" s="899"/>
      <c r="BQ110" s="931">
        <v>14069252</v>
      </c>
      <c r="BR110" s="932"/>
      <c r="BS110" s="932"/>
      <c r="BT110" s="932"/>
      <c r="BU110" s="932"/>
      <c r="BV110" s="932">
        <v>13855487</v>
      </c>
      <c r="BW110" s="932"/>
      <c r="BX110" s="932"/>
      <c r="BY110" s="932"/>
      <c r="BZ110" s="932"/>
      <c r="CA110" s="932">
        <v>13190022</v>
      </c>
      <c r="CB110" s="932"/>
      <c r="CC110" s="932"/>
      <c r="CD110" s="932"/>
      <c r="CE110" s="932"/>
      <c r="CF110" s="945">
        <v>178.2</v>
      </c>
      <c r="CG110" s="946"/>
      <c r="CH110" s="946"/>
      <c r="CI110" s="946"/>
      <c r="CJ110" s="946"/>
      <c r="CK110" s="947" t="s">
        <v>417</v>
      </c>
      <c r="CL110" s="948"/>
      <c r="CM110" s="930" t="s">
        <v>418</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30" customFormat="1" ht="26.25" customHeight="1" x14ac:dyDescent="0.15">
      <c r="A111" s="935" t="s">
        <v>419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420</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421</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30" customFormat="1" ht="26.25" customHeight="1" x14ac:dyDescent="0.15">
      <c r="A112" s="953" t="s">
        <v>422</v>
      </c>
      <c r="B112" s="954"/>
      <c r="C112" s="924" t="s">
        <v>423</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424</v>
      </c>
      <c r="BA112" s="924"/>
      <c r="BB112" s="924"/>
      <c r="BC112" s="924"/>
      <c r="BD112" s="924"/>
      <c r="BE112" s="924"/>
      <c r="BF112" s="924"/>
      <c r="BG112" s="924"/>
      <c r="BH112" s="924"/>
      <c r="BI112" s="924"/>
      <c r="BJ112" s="924"/>
      <c r="BK112" s="924"/>
      <c r="BL112" s="924"/>
      <c r="BM112" s="924"/>
      <c r="BN112" s="924"/>
      <c r="BO112" s="924"/>
      <c r="BP112" s="925"/>
      <c r="BQ112" s="926">
        <v>11655906</v>
      </c>
      <c r="BR112" s="927"/>
      <c r="BS112" s="927"/>
      <c r="BT112" s="927"/>
      <c r="BU112" s="927"/>
      <c r="BV112" s="927">
        <v>11283340</v>
      </c>
      <c r="BW112" s="927"/>
      <c r="BX112" s="927"/>
      <c r="BY112" s="927"/>
      <c r="BZ112" s="927"/>
      <c r="CA112" s="927">
        <v>11010176</v>
      </c>
      <c r="CB112" s="927"/>
      <c r="CC112" s="927"/>
      <c r="CD112" s="927"/>
      <c r="CE112" s="927"/>
      <c r="CF112" s="921">
        <v>148.69999999999999</v>
      </c>
      <c r="CG112" s="922"/>
      <c r="CH112" s="922"/>
      <c r="CI112" s="922"/>
      <c r="CJ112" s="922"/>
      <c r="CK112" s="949"/>
      <c r="CL112" s="950"/>
      <c r="CM112" s="923" t="s">
        <v>425</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30" customFormat="1" ht="26.25" customHeight="1" x14ac:dyDescent="0.15">
      <c r="A113" s="955"/>
      <c r="B113" s="956"/>
      <c r="C113" s="924" t="s">
        <v>426</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796643</v>
      </c>
      <c r="AB113" s="939"/>
      <c r="AC113" s="939"/>
      <c r="AD113" s="939"/>
      <c r="AE113" s="940"/>
      <c r="AF113" s="941">
        <v>793279</v>
      </c>
      <c r="AG113" s="939"/>
      <c r="AH113" s="939"/>
      <c r="AI113" s="939"/>
      <c r="AJ113" s="940"/>
      <c r="AK113" s="941">
        <v>586660</v>
      </c>
      <c r="AL113" s="939"/>
      <c r="AM113" s="939"/>
      <c r="AN113" s="939"/>
      <c r="AO113" s="940"/>
      <c r="AP113" s="942">
        <v>7.9</v>
      </c>
      <c r="AQ113" s="943"/>
      <c r="AR113" s="943"/>
      <c r="AS113" s="943"/>
      <c r="AT113" s="944"/>
      <c r="AU113" s="909"/>
      <c r="AV113" s="910"/>
      <c r="AW113" s="910"/>
      <c r="AX113" s="910"/>
      <c r="AY113" s="910"/>
      <c r="AZ113" s="923" t="s">
        <v>427</v>
      </c>
      <c r="BA113" s="924"/>
      <c r="BB113" s="924"/>
      <c r="BC113" s="924"/>
      <c r="BD113" s="924"/>
      <c r="BE113" s="924"/>
      <c r="BF113" s="924"/>
      <c r="BG113" s="924"/>
      <c r="BH113" s="924"/>
      <c r="BI113" s="924"/>
      <c r="BJ113" s="924"/>
      <c r="BK113" s="924"/>
      <c r="BL113" s="924"/>
      <c r="BM113" s="924"/>
      <c r="BN113" s="924"/>
      <c r="BO113" s="924"/>
      <c r="BP113" s="925"/>
      <c r="BQ113" s="926" t="s">
        <v>122</v>
      </c>
      <c r="BR113" s="927"/>
      <c r="BS113" s="927"/>
      <c r="BT113" s="927"/>
      <c r="BU113" s="927"/>
      <c r="BV113" s="927" t="s">
        <v>122</v>
      </c>
      <c r="BW113" s="927"/>
      <c r="BX113" s="927"/>
      <c r="BY113" s="927"/>
      <c r="BZ113" s="927"/>
      <c r="CA113" s="927" t="s">
        <v>122</v>
      </c>
      <c r="CB113" s="927"/>
      <c r="CC113" s="927"/>
      <c r="CD113" s="927"/>
      <c r="CE113" s="927"/>
      <c r="CF113" s="921" t="s">
        <v>122</v>
      </c>
      <c r="CG113" s="922"/>
      <c r="CH113" s="922"/>
      <c r="CI113" s="922"/>
      <c r="CJ113" s="922"/>
      <c r="CK113" s="949"/>
      <c r="CL113" s="950"/>
      <c r="CM113" s="923" t="s">
        <v>428</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30" customFormat="1" ht="26.25" customHeight="1" x14ac:dyDescent="0.15">
      <c r="A114" s="955"/>
      <c r="B114" s="956"/>
      <c r="C114" s="924" t="s">
        <v>429</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5628</v>
      </c>
      <c r="AB114" s="960"/>
      <c r="AC114" s="960"/>
      <c r="AD114" s="960"/>
      <c r="AE114" s="961"/>
      <c r="AF114" s="962" t="s">
        <v>122</v>
      </c>
      <c r="AG114" s="960"/>
      <c r="AH114" s="960"/>
      <c r="AI114" s="960"/>
      <c r="AJ114" s="961"/>
      <c r="AK114" s="962" t="s">
        <v>122</v>
      </c>
      <c r="AL114" s="960"/>
      <c r="AM114" s="960"/>
      <c r="AN114" s="960"/>
      <c r="AO114" s="961"/>
      <c r="AP114" s="963" t="s">
        <v>122</v>
      </c>
      <c r="AQ114" s="964"/>
      <c r="AR114" s="964"/>
      <c r="AS114" s="964"/>
      <c r="AT114" s="965"/>
      <c r="AU114" s="909"/>
      <c r="AV114" s="910"/>
      <c r="AW114" s="910"/>
      <c r="AX114" s="910"/>
      <c r="AY114" s="910"/>
      <c r="AZ114" s="923" t="s">
        <v>430</v>
      </c>
      <c r="BA114" s="924"/>
      <c r="BB114" s="924"/>
      <c r="BC114" s="924"/>
      <c r="BD114" s="924"/>
      <c r="BE114" s="924"/>
      <c r="BF114" s="924"/>
      <c r="BG114" s="924"/>
      <c r="BH114" s="924"/>
      <c r="BI114" s="924"/>
      <c r="BJ114" s="924"/>
      <c r="BK114" s="924"/>
      <c r="BL114" s="924"/>
      <c r="BM114" s="924"/>
      <c r="BN114" s="924"/>
      <c r="BO114" s="924"/>
      <c r="BP114" s="925"/>
      <c r="BQ114" s="926">
        <v>1739698</v>
      </c>
      <c r="BR114" s="927"/>
      <c r="BS114" s="927"/>
      <c r="BT114" s="927"/>
      <c r="BU114" s="927"/>
      <c r="BV114" s="927">
        <v>1790073</v>
      </c>
      <c r="BW114" s="927"/>
      <c r="BX114" s="927"/>
      <c r="BY114" s="927"/>
      <c r="BZ114" s="927"/>
      <c r="CA114" s="927">
        <v>1810441</v>
      </c>
      <c r="CB114" s="927"/>
      <c r="CC114" s="927"/>
      <c r="CD114" s="927"/>
      <c r="CE114" s="927"/>
      <c r="CF114" s="921">
        <v>24.5</v>
      </c>
      <c r="CG114" s="922"/>
      <c r="CH114" s="922"/>
      <c r="CI114" s="922"/>
      <c r="CJ114" s="922"/>
      <c r="CK114" s="949"/>
      <c r="CL114" s="950"/>
      <c r="CM114" s="923" t="s">
        <v>431</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30" customFormat="1" ht="26.25" customHeight="1" x14ac:dyDescent="0.15">
      <c r="A115" s="955"/>
      <c r="B115" s="956"/>
      <c r="C115" s="924" t="s">
        <v>432</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433</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434</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30" customFormat="1" ht="26.25" customHeight="1" x14ac:dyDescent="0.15">
      <c r="A116" s="957"/>
      <c r="B116" s="958"/>
      <c r="C116" s="966" t="s">
        <v>435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436</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437</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30" customFormat="1" ht="26.25" customHeight="1" x14ac:dyDescent="0.15">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438</v>
      </c>
      <c r="Z117" s="895"/>
      <c r="AA117" s="979">
        <v>2440397</v>
      </c>
      <c r="AB117" s="980"/>
      <c r="AC117" s="980"/>
      <c r="AD117" s="980"/>
      <c r="AE117" s="981"/>
      <c r="AF117" s="982">
        <v>2500396</v>
      </c>
      <c r="AG117" s="980"/>
      <c r="AH117" s="980"/>
      <c r="AI117" s="980"/>
      <c r="AJ117" s="981"/>
      <c r="AK117" s="982">
        <v>2214114</v>
      </c>
      <c r="AL117" s="980"/>
      <c r="AM117" s="980"/>
      <c r="AN117" s="980"/>
      <c r="AO117" s="981"/>
      <c r="AP117" s="983"/>
      <c r="AQ117" s="984"/>
      <c r="AR117" s="984"/>
      <c r="AS117" s="984"/>
      <c r="AT117" s="985"/>
      <c r="AU117" s="909"/>
      <c r="AV117" s="910"/>
      <c r="AW117" s="910"/>
      <c r="AX117" s="910"/>
      <c r="AY117" s="910"/>
      <c r="AZ117" s="975" t="s">
        <v>439</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440</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30" customFormat="1" ht="26.25" customHeight="1" x14ac:dyDescent="0.15">
      <c r="A118" s="913" t="s">
        <v>414</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411</v>
      </c>
      <c r="AB118" s="894"/>
      <c r="AC118" s="894"/>
      <c r="AD118" s="894"/>
      <c r="AE118" s="895"/>
      <c r="AF118" s="893" t="s">
        <v>412</v>
      </c>
      <c r="AG118" s="894"/>
      <c r="AH118" s="894"/>
      <c r="AI118" s="894"/>
      <c r="AJ118" s="895"/>
      <c r="AK118" s="893" t="s">
        <v>295</v>
      </c>
      <c r="AL118" s="894"/>
      <c r="AM118" s="894"/>
      <c r="AN118" s="894"/>
      <c r="AO118" s="895"/>
      <c r="AP118" s="971" t="s">
        <v>413</v>
      </c>
      <c r="AQ118" s="972"/>
      <c r="AR118" s="972"/>
      <c r="AS118" s="972"/>
      <c r="AT118" s="973"/>
      <c r="AU118" s="909"/>
      <c r="AV118" s="910"/>
      <c r="AW118" s="910"/>
      <c r="AX118" s="910"/>
      <c r="AY118" s="910"/>
      <c r="AZ118" s="974" t="s">
        <v>441</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442</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30" customFormat="1" ht="26.25" customHeight="1" x14ac:dyDescent="0.15">
      <c r="A119" s="1057" t="s">
        <v>417</v>
      </c>
      <c r="B119" s="948"/>
      <c r="C119" s="930" t="s">
        <v>418</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443</v>
      </c>
      <c r="BP119" s="1006"/>
      <c r="BQ119" s="1000">
        <v>27464856</v>
      </c>
      <c r="BR119" s="1001"/>
      <c r="BS119" s="1001"/>
      <c r="BT119" s="1001"/>
      <c r="BU119" s="1001"/>
      <c r="BV119" s="1001">
        <v>26928900</v>
      </c>
      <c r="BW119" s="1001"/>
      <c r="BX119" s="1001"/>
      <c r="BY119" s="1001"/>
      <c r="BZ119" s="1001"/>
      <c r="CA119" s="1001">
        <v>26010639</v>
      </c>
      <c r="CB119" s="1001"/>
      <c r="CC119" s="1001"/>
      <c r="CD119" s="1001"/>
      <c r="CE119" s="1001"/>
      <c r="CF119" s="1002"/>
      <c r="CG119" s="1003"/>
      <c r="CH119" s="1003"/>
      <c r="CI119" s="1003"/>
      <c r="CJ119" s="1004"/>
      <c r="CK119" s="951"/>
      <c r="CL119" s="952"/>
      <c r="CM119" s="974" t="s">
        <v>444</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30" customFormat="1" ht="26.25" customHeight="1" x14ac:dyDescent="0.15">
      <c r="A120" s="1058"/>
      <c r="B120" s="950"/>
      <c r="C120" s="923" t="s">
        <v>421</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445</v>
      </c>
      <c r="AV120" s="993"/>
      <c r="AW120" s="993"/>
      <c r="AX120" s="993"/>
      <c r="AY120" s="994"/>
      <c r="AZ120" s="930" t="s">
        <v>446</v>
      </c>
      <c r="BA120" s="898"/>
      <c r="BB120" s="898"/>
      <c r="BC120" s="898"/>
      <c r="BD120" s="898"/>
      <c r="BE120" s="898"/>
      <c r="BF120" s="898"/>
      <c r="BG120" s="898"/>
      <c r="BH120" s="898"/>
      <c r="BI120" s="898"/>
      <c r="BJ120" s="898"/>
      <c r="BK120" s="898"/>
      <c r="BL120" s="898"/>
      <c r="BM120" s="898"/>
      <c r="BN120" s="898"/>
      <c r="BO120" s="898"/>
      <c r="BP120" s="899"/>
      <c r="BQ120" s="931">
        <v>5054592</v>
      </c>
      <c r="BR120" s="932"/>
      <c r="BS120" s="932"/>
      <c r="BT120" s="932"/>
      <c r="BU120" s="932"/>
      <c r="BV120" s="932">
        <v>5257529</v>
      </c>
      <c r="BW120" s="932"/>
      <c r="BX120" s="932"/>
      <c r="BY120" s="932"/>
      <c r="BZ120" s="932"/>
      <c r="CA120" s="932">
        <v>4568950</v>
      </c>
      <c r="CB120" s="932"/>
      <c r="CC120" s="932"/>
      <c r="CD120" s="932"/>
      <c r="CE120" s="932"/>
      <c r="CF120" s="945">
        <v>61.7</v>
      </c>
      <c r="CG120" s="946"/>
      <c r="CH120" s="946"/>
      <c r="CI120" s="946"/>
      <c r="CJ120" s="946"/>
      <c r="CK120" s="1007" t="s">
        <v>447</v>
      </c>
      <c r="CL120" s="1008"/>
      <c r="CM120" s="1008"/>
      <c r="CN120" s="1008"/>
      <c r="CO120" s="1009"/>
      <c r="CP120" s="1015" t="s">
        <v>394</v>
      </c>
      <c r="CQ120" s="1016"/>
      <c r="CR120" s="1016"/>
      <c r="CS120" s="1016"/>
      <c r="CT120" s="1016"/>
      <c r="CU120" s="1016"/>
      <c r="CV120" s="1016"/>
      <c r="CW120" s="1016"/>
      <c r="CX120" s="1016"/>
      <c r="CY120" s="1016"/>
      <c r="CZ120" s="1016"/>
      <c r="DA120" s="1016"/>
      <c r="DB120" s="1016"/>
      <c r="DC120" s="1016"/>
      <c r="DD120" s="1016"/>
      <c r="DE120" s="1016"/>
      <c r="DF120" s="1017"/>
      <c r="DG120" s="931">
        <v>8964279</v>
      </c>
      <c r="DH120" s="932"/>
      <c r="DI120" s="932"/>
      <c r="DJ120" s="932"/>
      <c r="DK120" s="932"/>
      <c r="DL120" s="932">
        <v>8773890</v>
      </c>
      <c r="DM120" s="932"/>
      <c r="DN120" s="932"/>
      <c r="DO120" s="932"/>
      <c r="DP120" s="932"/>
      <c r="DQ120" s="932">
        <v>8658285</v>
      </c>
      <c r="DR120" s="932"/>
      <c r="DS120" s="932"/>
      <c r="DT120" s="932"/>
      <c r="DU120" s="932"/>
      <c r="DV120" s="933">
        <v>117</v>
      </c>
      <c r="DW120" s="933"/>
      <c r="DX120" s="933"/>
      <c r="DY120" s="933"/>
      <c r="DZ120" s="934"/>
    </row>
    <row r="121" spans="1:130" s="230" customFormat="1" ht="26.25" customHeight="1" x14ac:dyDescent="0.15">
      <c r="A121" s="1058"/>
      <c r="B121" s="950"/>
      <c r="C121" s="975" t="s">
        <v>448</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449</v>
      </c>
      <c r="BA121" s="924"/>
      <c r="BB121" s="924"/>
      <c r="BC121" s="924"/>
      <c r="BD121" s="924"/>
      <c r="BE121" s="924"/>
      <c r="BF121" s="924"/>
      <c r="BG121" s="924"/>
      <c r="BH121" s="924"/>
      <c r="BI121" s="924"/>
      <c r="BJ121" s="924"/>
      <c r="BK121" s="924"/>
      <c r="BL121" s="924"/>
      <c r="BM121" s="924"/>
      <c r="BN121" s="924"/>
      <c r="BO121" s="924"/>
      <c r="BP121" s="925"/>
      <c r="BQ121" s="926">
        <v>198799</v>
      </c>
      <c r="BR121" s="927"/>
      <c r="BS121" s="927"/>
      <c r="BT121" s="927"/>
      <c r="BU121" s="927"/>
      <c r="BV121" s="927">
        <v>158746</v>
      </c>
      <c r="BW121" s="927"/>
      <c r="BX121" s="927"/>
      <c r="BY121" s="927"/>
      <c r="BZ121" s="927"/>
      <c r="CA121" s="927">
        <v>120288</v>
      </c>
      <c r="CB121" s="927"/>
      <c r="CC121" s="927"/>
      <c r="CD121" s="927"/>
      <c r="CE121" s="927"/>
      <c r="CF121" s="921">
        <v>1.6</v>
      </c>
      <c r="CG121" s="922"/>
      <c r="CH121" s="922"/>
      <c r="CI121" s="922"/>
      <c r="CJ121" s="922"/>
      <c r="CK121" s="1010"/>
      <c r="CL121" s="1011"/>
      <c r="CM121" s="1011"/>
      <c r="CN121" s="1011"/>
      <c r="CO121" s="1012"/>
      <c r="CP121" s="1020" t="s">
        <v>396</v>
      </c>
      <c r="CQ121" s="1021"/>
      <c r="CR121" s="1021"/>
      <c r="CS121" s="1021"/>
      <c r="CT121" s="1021"/>
      <c r="CU121" s="1021"/>
      <c r="CV121" s="1021"/>
      <c r="CW121" s="1021"/>
      <c r="CX121" s="1021"/>
      <c r="CY121" s="1021"/>
      <c r="CZ121" s="1021"/>
      <c r="DA121" s="1021"/>
      <c r="DB121" s="1021"/>
      <c r="DC121" s="1021"/>
      <c r="DD121" s="1021"/>
      <c r="DE121" s="1021"/>
      <c r="DF121" s="1022"/>
      <c r="DG121" s="926">
        <v>2580976</v>
      </c>
      <c r="DH121" s="927"/>
      <c r="DI121" s="927"/>
      <c r="DJ121" s="927"/>
      <c r="DK121" s="927"/>
      <c r="DL121" s="927">
        <v>2413811</v>
      </c>
      <c r="DM121" s="927"/>
      <c r="DN121" s="927"/>
      <c r="DO121" s="927"/>
      <c r="DP121" s="927"/>
      <c r="DQ121" s="927">
        <v>2266773</v>
      </c>
      <c r="DR121" s="927"/>
      <c r="DS121" s="927"/>
      <c r="DT121" s="927"/>
      <c r="DU121" s="927"/>
      <c r="DV121" s="928">
        <v>30.6</v>
      </c>
      <c r="DW121" s="928"/>
      <c r="DX121" s="928"/>
      <c r="DY121" s="928"/>
      <c r="DZ121" s="929"/>
    </row>
    <row r="122" spans="1:130" s="230" customFormat="1" ht="26.25" customHeight="1" x14ac:dyDescent="0.15">
      <c r="A122" s="1058"/>
      <c r="B122" s="950"/>
      <c r="C122" s="923" t="s">
        <v>431</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450</v>
      </c>
      <c r="BA122" s="966"/>
      <c r="BB122" s="966"/>
      <c r="BC122" s="966"/>
      <c r="BD122" s="966"/>
      <c r="BE122" s="966"/>
      <c r="BF122" s="966"/>
      <c r="BG122" s="966"/>
      <c r="BH122" s="966"/>
      <c r="BI122" s="966"/>
      <c r="BJ122" s="966"/>
      <c r="BK122" s="966"/>
      <c r="BL122" s="966"/>
      <c r="BM122" s="966"/>
      <c r="BN122" s="966"/>
      <c r="BO122" s="966"/>
      <c r="BP122" s="967"/>
      <c r="BQ122" s="1000">
        <v>18226683</v>
      </c>
      <c r="BR122" s="1001"/>
      <c r="BS122" s="1001"/>
      <c r="BT122" s="1001"/>
      <c r="BU122" s="1001"/>
      <c r="BV122" s="1001">
        <v>17256846</v>
      </c>
      <c r="BW122" s="1001"/>
      <c r="BX122" s="1001"/>
      <c r="BY122" s="1001"/>
      <c r="BZ122" s="1001"/>
      <c r="CA122" s="1001">
        <v>16830211</v>
      </c>
      <c r="CB122" s="1001"/>
      <c r="CC122" s="1001"/>
      <c r="CD122" s="1001"/>
      <c r="CE122" s="1001"/>
      <c r="CF122" s="1018">
        <v>227.3</v>
      </c>
      <c r="CG122" s="1019"/>
      <c r="CH122" s="1019"/>
      <c r="CI122" s="1019"/>
      <c r="CJ122" s="1019"/>
      <c r="CK122" s="1010"/>
      <c r="CL122" s="1011"/>
      <c r="CM122" s="1011"/>
      <c r="CN122" s="1011"/>
      <c r="CO122" s="1012"/>
      <c r="CP122" s="1020" t="s">
        <v>392</v>
      </c>
      <c r="CQ122" s="1021"/>
      <c r="CR122" s="1021"/>
      <c r="CS122" s="1021"/>
      <c r="CT122" s="1021"/>
      <c r="CU122" s="1021"/>
      <c r="CV122" s="1021"/>
      <c r="CW122" s="1021"/>
      <c r="CX122" s="1021"/>
      <c r="CY122" s="1021"/>
      <c r="CZ122" s="1021"/>
      <c r="DA122" s="1021"/>
      <c r="DB122" s="1021"/>
      <c r="DC122" s="1021"/>
      <c r="DD122" s="1021"/>
      <c r="DE122" s="1021"/>
      <c r="DF122" s="1022"/>
      <c r="DG122" s="926">
        <v>100669</v>
      </c>
      <c r="DH122" s="927"/>
      <c r="DI122" s="927"/>
      <c r="DJ122" s="927"/>
      <c r="DK122" s="927"/>
      <c r="DL122" s="927">
        <v>86974</v>
      </c>
      <c r="DM122" s="927"/>
      <c r="DN122" s="927"/>
      <c r="DO122" s="927"/>
      <c r="DP122" s="927"/>
      <c r="DQ122" s="927">
        <v>75059</v>
      </c>
      <c r="DR122" s="927"/>
      <c r="DS122" s="927"/>
      <c r="DT122" s="927"/>
      <c r="DU122" s="927"/>
      <c r="DV122" s="928">
        <v>1</v>
      </c>
      <c r="DW122" s="928"/>
      <c r="DX122" s="928"/>
      <c r="DY122" s="928"/>
      <c r="DZ122" s="929"/>
    </row>
    <row r="123" spans="1:130" s="230" customFormat="1" ht="26.25" customHeight="1" x14ac:dyDescent="0.15">
      <c r="A123" s="1058"/>
      <c r="B123" s="950"/>
      <c r="C123" s="923" t="s">
        <v>437</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451</v>
      </c>
      <c r="BP123" s="1006"/>
      <c r="BQ123" s="1064">
        <v>23480074</v>
      </c>
      <c r="BR123" s="1065"/>
      <c r="BS123" s="1065"/>
      <c r="BT123" s="1065"/>
      <c r="BU123" s="1065"/>
      <c r="BV123" s="1065">
        <v>22673121</v>
      </c>
      <c r="BW123" s="1065"/>
      <c r="BX123" s="1065"/>
      <c r="BY123" s="1065"/>
      <c r="BZ123" s="1065"/>
      <c r="CA123" s="1065">
        <v>21519449</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v>9982</v>
      </c>
      <c r="DH123" s="960"/>
      <c r="DI123" s="960"/>
      <c r="DJ123" s="960"/>
      <c r="DK123" s="961"/>
      <c r="DL123" s="962">
        <v>8665</v>
      </c>
      <c r="DM123" s="960"/>
      <c r="DN123" s="960"/>
      <c r="DO123" s="960"/>
      <c r="DP123" s="961"/>
      <c r="DQ123" s="962">
        <v>10059</v>
      </c>
      <c r="DR123" s="960"/>
      <c r="DS123" s="960"/>
      <c r="DT123" s="960"/>
      <c r="DU123" s="961"/>
      <c r="DV123" s="963">
        <v>0.1</v>
      </c>
      <c r="DW123" s="964"/>
      <c r="DX123" s="964"/>
      <c r="DY123" s="964"/>
      <c r="DZ123" s="965"/>
    </row>
    <row r="124" spans="1:130" s="230" customFormat="1" ht="26.25" customHeight="1" thickBot="1" x14ac:dyDescent="0.2">
      <c r="A124" s="1058"/>
      <c r="B124" s="950"/>
      <c r="C124" s="923" t="s">
        <v>440</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452</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52.2</v>
      </c>
      <c r="BR124" s="1028"/>
      <c r="BS124" s="1028"/>
      <c r="BT124" s="1028"/>
      <c r="BU124" s="1028"/>
      <c r="BV124" s="1028">
        <v>57.6</v>
      </c>
      <c r="BW124" s="1028"/>
      <c r="BX124" s="1028"/>
      <c r="BY124" s="1028"/>
      <c r="BZ124" s="1028"/>
      <c r="CA124" s="1028">
        <v>60.6</v>
      </c>
      <c r="CB124" s="1028"/>
      <c r="CC124" s="1028"/>
      <c r="CD124" s="1028"/>
      <c r="CE124" s="1028"/>
      <c r="CF124" s="1029"/>
      <c r="CG124" s="1030"/>
      <c r="CH124" s="1030"/>
      <c r="CI124" s="1030"/>
      <c r="CJ124" s="1031"/>
      <c r="CK124" s="1013"/>
      <c r="CL124" s="1013"/>
      <c r="CM124" s="1013"/>
      <c r="CN124" s="1013"/>
      <c r="CO124" s="1014"/>
      <c r="CP124" s="1020" t="s">
        <v>453</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30" customFormat="1" ht="26.25" customHeight="1" x14ac:dyDescent="0.15">
      <c r="A125" s="1058"/>
      <c r="B125" s="950"/>
      <c r="C125" s="923" t="s">
        <v>442</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454</v>
      </c>
      <c r="CL125" s="1008"/>
      <c r="CM125" s="1008"/>
      <c r="CN125" s="1008"/>
      <c r="CO125" s="1009"/>
      <c r="CP125" s="930" t="s">
        <v>455</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30" customFormat="1" ht="26.25" customHeight="1" thickBot="1" x14ac:dyDescent="0.2">
      <c r="A126" s="1058"/>
      <c r="B126" s="950"/>
      <c r="C126" s="923" t="s">
        <v>444</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456</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30" customFormat="1" ht="26.25" customHeight="1" x14ac:dyDescent="0.15">
      <c r="A127" s="1059"/>
      <c r="B127" s="952"/>
      <c r="C127" s="974" t="s">
        <v>457</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2"/>
      <c r="AV127" s="232"/>
      <c r="AW127" s="232"/>
      <c r="AX127" s="1032" t="s">
        <v>458</v>
      </c>
      <c r="AY127" s="1033"/>
      <c r="AZ127" s="1033"/>
      <c r="BA127" s="1033"/>
      <c r="BB127" s="1033"/>
      <c r="BC127" s="1033"/>
      <c r="BD127" s="1033"/>
      <c r="BE127" s="1034"/>
      <c r="BF127" s="1035" t="s">
        <v>459</v>
      </c>
      <c r="BG127" s="1033"/>
      <c r="BH127" s="1033"/>
      <c r="BI127" s="1033"/>
      <c r="BJ127" s="1033"/>
      <c r="BK127" s="1033"/>
      <c r="BL127" s="1034"/>
      <c r="BM127" s="1035" t="s">
        <v>460</v>
      </c>
      <c r="BN127" s="1033"/>
      <c r="BO127" s="1033"/>
      <c r="BP127" s="1033"/>
      <c r="BQ127" s="1033"/>
      <c r="BR127" s="1033"/>
      <c r="BS127" s="1034"/>
      <c r="BT127" s="1035" t="s">
        <v>461</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462</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30" customFormat="1" ht="26.25" customHeight="1" thickBot="1" x14ac:dyDescent="0.2">
      <c r="A128" s="1042" t="s">
        <v>463</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464</v>
      </c>
      <c r="X128" s="1044"/>
      <c r="Y128" s="1044"/>
      <c r="Z128" s="1045"/>
      <c r="AA128" s="1046">
        <v>35272</v>
      </c>
      <c r="AB128" s="1047"/>
      <c r="AC128" s="1047"/>
      <c r="AD128" s="1047"/>
      <c r="AE128" s="1048"/>
      <c r="AF128" s="1049">
        <v>32927</v>
      </c>
      <c r="AG128" s="1047"/>
      <c r="AH128" s="1047"/>
      <c r="AI128" s="1047"/>
      <c r="AJ128" s="1048"/>
      <c r="AK128" s="1049">
        <v>30277</v>
      </c>
      <c r="AL128" s="1047"/>
      <c r="AM128" s="1047"/>
      <c r="AN128" s="1047"/>
      <c r="AO128" s="1048"/>
      <c r="AP128" s="1050"/>
      <c r="AQ128" s="1051"/>
      <c r="AR128" s="1051"/>
      <c r="AS128" s="1051"/>
      <c r="AT128" s="1052"/>
      <c r="AU128" s="232"/>
      <c r="AV128" s="232"/>
      <c r="AW128" s="232"/>
      <c r="AX128" s="897" t="s">
        <v>465</v>
      </c>
      <c r="AY128" s="898"/>
      <c r="AZ128" s="898"/>
      <c r="BA128" s="898"/>
      <c r="BB128" s="898"/>
      <c r="BC128" s="898"/>
      <c r="BD128" s="898"/>
      <c r="BE128" s="899"/>
      <c r="BF128" s="1053" t="s">
        <v>122</v>
      </c>
      <c r="BG128" s="1054"/>
      <c r="BH128" s="1054"/>
      <c r="BI128" s="1054"/>
      <c r="BJ128" s="1054"/>
      <c r="BK128" s="1054"/>
      <c r="BL128" s="1055"/>
      <c r="BM128" s="1053">
        <v>13.5</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466</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30" customFormat="1" ht="26.25" customHeight="1" x14ac:dyDescent="0.15">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467</v>
      </c>
      <c r="X129" s="1072"/>
      <c r="Y129" s="1072"/>
      <c r="Z129" s="1073"/>
      <c r="AA129" s="959">
        <v>9371369</v>
      </c>
      <c r="AB129" s="960"/>
      <c r="AC129" s="960"/>
      <c r="AD129" s="960"/>
      <c r="AE129" s="961"/>
      <c r="AF129" s="962">
        <v>9161081</v>
      </c>
      <c r="AG129" s="960"/>
      <c r="AH129" s="960"/>
      <c r="AI129" s="960"/>
      <c r="AJ129" s="961"/>
      <c r="AK129" s="962">
        <v>9095056</v>
      </c>
      <c r="AL129" s="960"/>
      <c r="AM129" s="960"/>
      <c r="AN129" s="960"/>
      <c r="AO129" s="961"/>
      <c r="AP129" s="1074"/>
      <c r="AQ129" s="1075"/>
      <c r="AR129" s="1075"/>
      <c r="AS129" s="1075"/>
      <c r="AT129" s="1076"/>
      <c r="AU129" s="233"/>
      <c r="AV129" s="233"/>
      <c r="AW129" s="233"/>
      <c r="AX129" s="1066" t="s">
        <v>468</v>
      </c>
      <c r="AY129" s="924"/>
      <c r="AZ129" s="924"/>
      <c r="BA129" s="924"/>
      <c r="BB129" s="924"/>
      <c r="BC129" s="924"/>
      <c r="BD129" s="924"/>
      <c r="BE129" s="925"/>
      <c r="BF129" s="1067" t="s">
        <v>122</v>
      </c>
      <c r="BG129" s="1068"/>
      <c r="BH129" s="1068"/>
      <c r="BI129" s="1068"/>
      <c r="BJ129" s="1068"/>
      <c r="BK129" s="1068"/>
      <c r="BL129" s="1069"/>
      <c r="BM129" s="1067">
        <v>18.5</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5" t="s">
        <v>469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470</v>
      </c>
      <c r="X130" s="1072"/>
      <c r="Y130" s="1072"/>
      <c r="Z130" s="1073"/>
      <c r="AA130" s="959">
        <v>1743719</v>
      </c>
      <c r="AB130" s="960"/>
      <c r="AC130" s="960"/>
      <c r="AD130" s="960"/>
      <c r="AE130" s="961"/>
      <c r="AF130" s="962">
        <v>1781891</v>
      </c>
      <c r="AG130" s="960"/>
      <c r="AH130" s="960"/>
      <c r="AI130" s="960"/>
      <c r="AJ130" s="961"/>
      <c r="AK130" s="962">
        <v>1691735</v>
      </c>
      <c r="AL130" s="960"/>
      <c r="AM130" s="960"/>
      <c r="AN130" s="960"/>
      <c r="AO130" s="961"/>
      <c r="AP130" s="1074"/>
      <c r="AQ130" s="1075"/>
      <c r="AR130" s="1075"/>
      <c r="AS130" s="1075"/>
      <c r="AT130" s="1076"/>
      <c r="AU130" s="233"/>
      <c r="AV130" s="233"/>
      <c r="AW130" s="233"/>
      <c r="AX130" s="1066" t="s">
        <v>471</v>
      </c>
      <c r="AY130" s="924"/>
      <c r="AZ130" s="924"/>
      <c r="BA130" s="924"/>
      <c r="BB130" s="924"/>
      <c r="BC130" s="924"/>
      <c r="BD130" s="924"/>
      <c r="BE130" s="925"/>
      <c r="BF130" s="1102">
        <v>8.1999999999999993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472</v>
      </c>
      <c r="X131" s="1109"/>
      <c r="Y131" s="1109"/>
      <c r="Z131" s="1110"/>
      <c r="AA131" s="1005">
        <v>7627650</v>
      </c>
      <c r="AB131" s="987"/>
      <c r="AC131" s="987"/>
      <c r="AD131" s="987"/>
      <c r="AE131" s="988"/>
      <c r="AF131" s="986">
        <v>7379190</v>
      </c>
      <c r="AG131" s="987"/>
      <c r="AH131" s="987"/>
      <c r="AI131" s="987"/>
      <c r="AJ131" s="988"/>
      <c r="AK131" s="986">
        <v>7403321</v>
      </c>
      <c r="AL131" s="987"/>
      <c r="AM131" s="987"/>
      <c r="AN131" s="987"/>
      <c r="AO131" s="988"/>
      <c r="AP131" s="1111"/>
      <c r="AQ131" s="1112"/>
      <c r="AR131" s="1112"/>
      <c r="AS131" s="1112"/>
      <c r="AT131" s="1113"/>
      <c r="AU131" s="233"/>
      <c r="AV131" s="233"/>
      <c r="AW131" s="233"/>
      <c r="AX131" s="1084" t="s">
        <v>473</v>
      </c>
      <c r="AY131" s="726"/>
      <c r="AZ131" s="726"/>
      <c r="BA131" s="726"/>
      <c r="BB131" s="726"/>
      <c r="BC131" s="726"/>
      <c r="BD131" s="726"/>
      <c r="BE131" s="1037"/>
      <c r="BF131" s="1085">
        <v>60.6</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1" t="s">
        <v>474</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475</v>
      </c>
      <c r="W132" s="1095"/>
      <c r="X132" s="1095"/>
      <c r="Y132" s="1095"/>
      <c r="Z132" s="1096"/>
      <c r="AA132" s="1097">
        <v>8.6711634649999993</v>
      </c>
      <c r="AB132" s="1098"/>
      <c r="AC132" s="1098"/>
      <c r="AD132" s="1098"/>
      <c r="AE132" s="1099"/>
      <c r="AF132" s="1100">
        <v>9.2906945069999995</v>
      </c>
      <c r="AG132" s="1098"/>
      <c r="AH132" s="1098"/>
      <c r="AI132" s="1098"/>
      <c r="AJ132" s="1099"/>
      <c r="AK132" s="1100">
        <v>6.6470439409999997</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476</v>
      </c>
      <c r="W133" s="1078"/>
      <c r="X133" s="1078"/>
      <c r="Y133" s="1078"/>
      <c r="Z133" s="1079"/>
      <c r="AA133" s="1080">
        <v>8.1999999999999993</v>
      </c>
      <c r="AB133" s="1081"/>
      <c r="AC133" s="1081"/>
      <c r="AD133" s="1081"/>
      <c r="AE133" s="1082"/>
      <c r="AF133" s="1080">
        <v>8.8000000000000007</v>
      </c>
      <c r="AG133" s="1081"/>
      <c r="AH133" s="1081"/>
      <c r="AI133" s="1081"/>
      <c r="AJ133" s="1082"/>
      <c r="AK133" s="1080">
        <v>8.1999999999999993</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2YDKv8bs7OJo88RtD9Oav+VEO3hARSn+ozo5iuV/GaQoSYvT4dvQHtmJ6zKUZvrBirwwaT7wC9GxlKcDdcfQA==" saltValue="9R/bjGIXk5fJONrZxFI38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zoomScalePage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zRe2ZAou8w95KlUfbSST36/5MGfdYnom/6NS2eEUH1NvCtnYsmVxc+6hKeU4/CRyoFtm4jsAp19elx9IfaWIA==" saltValue="xnF5193E5voFcG3rifX28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Zs5bAzvVDZ8rc8XRPTg73AZmzfCuUuRMADvo55/aaw+e9kiqtgELpBlrTw8lv10hDYbGXUX052c+sMsZN7LFA==" saltValue="Wc6VTjTLRGkOJ4QuFKVFr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485</v>
      </c>
      <c r="AL9" s="1118"/>
      <c r="AM9" s="1118"/>
      <c r="AN9" s="1119"/>
      <c r="AO9" s="281">
        <v>2518942</v>
      </c>
      <c r="AP9" s="281">
        <v>112137</v>
      </c>
      <c r="AQ9" s="282">
        <v>97843</v>
      </c>
      <c r="AR9" s="283">
        <v>14.6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486</v>
      </c>
      <c r="AL10" s="1118"/>
      <c r="AM10" s="1118"/>
      <c r="AN10" s="1119"/>
      <c r="AO10" s="284">
        <v>35624</v>
      </c>
      <c r="AP10" s="284">
        <v>1586</v>
      </c>
      <c r="AQ10" s="285">
        <v>9606</v>
      </c>
      <c r="AR10" s="286">
        <v>-83.5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487</v>
      </c>
      <c r="AL11" s="1118"/>
      <c r="AM11" s="1118"/>
      <c r="AN11" s="1119"/>
      <c r="AO11" s="284" t="s">
        <v>488</v>
      </c>
      <c r="AP11" s="284" t="s">
        <v>488</v>
      </c>
      <c r="AQ11" s="285">
        <v>1489</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489</v>
      </c>
      <c r="AL12" s="1118"/>
      <c r="AM12" s="1118"/>
      <c r="AN12" s="1119"/>
      <c r="AO12" s="284" t="s">
        <v>488</v>
      </c>
      <c r="AP12" s="284" t="s">
        <v>488</v>
      </c>
      <c r="AQ12" s="285">
        <v>32</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490</v>
      </c>
      <c r="AL13" s="1118"/>
      <c r="AM13" s="1118"/>
      <c r="AN13" s="1119"/>
      <c r="AO13" s="284">
        <v>61860</v>
      </c>
      <c r="AP13" s="284">
        <v>2754</v>
      </c>
      <c r="AQ13" s="285">
        <v>3914</v>
      </c>
      <c r="AR13" s="286">
        <v>-29.6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491</v>
      </c>
      <c r="AL14" s="1118"/>
      <c r="AM14" s="1118"/>
      <c r="AN14" s="1119"/>
      <c r="AO14" s="284">
        <v>29971</v>
      </c>
      <c r="AP14" s="284">
        <v>1334</v>
      </c>
      <c r="AQ14" s="285">
        <v>2436</v>
      </c>
      <c r="AR14" s="286">
        <v>-45.2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492</v>
      </c>
      <c r="AL15" s="1121"/>
      <c r="AM15" s="1121"/>
      <c r="AN15" s="1122"/>
      <c r="AO15" s="284">
        <v>-87055</v>
      </c>
      <c r="AP15" s="284">
        <v>-3875</v>
      </c>
      <c r="AQ15" s="285">
        <v>-5849</v>
      </c>
      <c r="AR15" s="286">
        <v>-33.700000000000003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2559342</v>
      </c>
      <c r="AP16" s="284">
        <v>113936</v>
      </c>
      <c r="AQ16" s="285">
        <v>109470</v>
      </c>
      <c r="AR16" s="286">
        <v>4.0999999999999996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497</v>
      </c>
      <c r="AL21" s="1124"/>
      <c r="AM21" s="1124"/>
      <c r="AN21" s="1125"/>
      <c r="AO21" s="297">
        <v>12.2</v>
      </c>
      <c r="AP21" s="298">
        <v>10.17</v>
      </c>
      <c r="AQ21" s="299">
        <v>2.0299999999999998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498</v>
      </c>
      <c r="AL22" s="1124"/>
      <c r="AM22" s="1124"/>
      <c r="AN22" s="1125"/>
      <c r="AO22" s="302">
        <v>93.9</v>
      </c>
      <c r="AP22" s="303">
        <v>97.1</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4" t="s">
        <v>499</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502</v>
      </c>
      <c r="AL32" s="1132"/>
      <c r="AM32" s="1132"/>
      <c r="AN32" s="1133"/>
      <c r="AO32" s="312">
        <v>1627454</v>
      </c>
      <c r="AP32" s="312">
        <v>72450</v>
      </c>
      <c r="AQ32" s="313">
        <v>69401</v>
      </c>
      <c r="AR32" s="314">
        <v>4.4000000000000004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503</v>
      </c>
      <c r="AL33" s="1132"/>
      <c r="AM33" s="1132"/>
      <c r="AN33" s="1133"/>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504</v>
      </c>
      <c r="AL34" s="1132"/>
      <c r="AM34" s="1132"/>
      <c r="AN34" s="1133"/>
      <c r="AO34" s="312" t="s">
        <v>488</v>
      </c>
      <c r="AP34" s="312" t="s">
        <v>488</v>
      </c>
      <c r="AQ34" s="313">
        <v>9</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505</v>
      </c>
      <c r="AL35" s="1132"/>
      <c r="AM35" s="1132"/>
      <c r="AN35" s="1133"/>
      <c r="AO35" s="312">
        <v>586660</v>
      </c>
      <c r="AP35" s="312">
        <v>26117</v>
      </c>
      <c r="AQ35" s="313">
        <v>18088</v>
      </c>
      <c r="AR35" s="314">
        <v>44.4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506</v>
      </c>
      <c r="AL36" s="1132"/>
      <c r="AM36" s="1132"/>
      <c r="AN36" s="1133"/>
      <c r="AO36" s="312" t="s">
        <v>488</v>
      </c>
      <c r="AP36" s="312" t="s">
        <v>488</v>
      </c>
      <c r="AQ36" s="313">
        <v>3145</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507</v>
      </c>
      <c r="AL37" s="1132"/>
      <c r="AM37" s="1132"/>
      <c r="AN37" s="1133"/>
      <c r="AO37" s="312" t="s">
        <v>488</v>
      </c>
      <c r="AP37" s="312" t="s">
        <v>488</v>
      </c>
      <c r="AQ37" s="313">
        <v>424</v>
      </c>
      <c r="AR37" s="314" t="s">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508</v>
      </c>
      <c r="AL38" s="1135"/>
      <c r="AM38" s="1135"/>
      <c r="AN38" s="1136"/>
      <c r="AO38" s="315" t="s">
        <v>488</v>
      </c>
      <c r="AP38" s="315" t="s">
        <v>488</v>
      </c>
      <c r="AQ38" s="316">
        <v>3</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509</v>
      </c>
      <c r="AL39" s="1135"/>
      <c r="AM39" s="1135"/>
      <c r="AN39" s="1136"/>
      <c r="AO39" s="312">
        <v>-30277</v>
      </c>
      <c r="AP39" s="312">
        <v>-1348</v>
      </c>
      <c r="AQ39" s="313">
        <v>-2976</v>
      </c>
      <c r="AR39" s="314">
        <v>-54.7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510</v>
      </c>
      <c r="AL40" s="1132"/>
      <c r="AM40" s="1132"/>
      <c r="AN40" s="1133"/>
      <c r="AO40" s="312">
        <v>-1691735</v>
      </c>
      <c r="AP40" s="312">
        <v>-75312</v>
      </c>
      <c r="AQ40" s="313">
        <v>-62148</v>
      </c>
      <c r="AR40" s="314">
        <v>21.2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492102</v>
      </c>
      <c r="AP41" s="312">
        <v>21907</v>
      </c>
      <c r="AQ41" s="313">
        <v>25946</v>
      </c>
      <c r="AR41" s="314">
        <v>-15.6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480</v>
      </c>
      <c r="AN49" s="1128" t="s">
        <v>513</v>
      </c>
      <c r="AO49" s="1129"/>
      <c r="AP49" s="1129"/>
      <c r="AQ49" s="1129"/>
      <c r="AR49" s="113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1514816</v>
      </c>
      <c r="AN51" s="334">
        <v>62361</v>
      </c>
      <c r="AO51" s="335">
        <v>20.5</v>
      </c>
      <c r="AP51" s="336">
        <v>132981</v>
      </c>
      <c r="AQ51" s="337">
        <v>58.7</v>
      </c>
      <c r="AR51" s="338">
        <v>-38.200000000000003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1141606</v>
      </c>
      <c r="AN52" s="342">
        <v>46997</v>
      </c>
      <c r="AO52" s="343">
        <v>40.299999999999997</v>
      </c>
      <c r="AP52" s="344">
        <v>56973</v>
      </c>
      <c r="AQ52" s="345">
        <v>9.1999999999999993</v>
      </c>
      <c r="AR52" s="346">
        <v>31.1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1927229</v>
      </c>
      <c r="AN53" s="334">
        <v>80837</v>
      </c>
      <c r="AO53" s="335">
        <v>29.6</v>
      </c>
      <c r="AP53" s="336">
        <v>128523</v>
      </c>
      <c r="AQ53" s="337">
        <v>-3.4</v>
      </c>
      <c r="AR53" s="338">
        <v>33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1480890</v>
      </c>
      <c r="AN54" s="342">
        <v>62115</v>
      </c>
      <c r="AO54" s="343">
        <v>32.200000000000003</v>
      </c>
      <c r="AP54" s="344">
        <v>56792</v>
      </c>
      <c r="AQ54" s="345">
        <v>-0.3</v>
      </c>
      <c r="AR54" s="346">
        <v>32.5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1943570</v>
      </c>
      <c r="AN55" s="334">
        <v>82740</v>
      </c>
      <c r="AO55" s="335">
        <v>2.4</v>
      </c>
      <c r="AP55" s="336">
        <v>92919</v>
      </c>
      <c r="AQ55" s="337">
        <v>-27.7</v>
      </c>
      <c r="AR55" s="338">
        <v>30.1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1002826</v>
      </c>
      <c r="AN56" s="342">
        <v>42692</v>
      </c>
      <c r="AO56" s="343">
        <v>-31.3</v>
      </c>
      <c r="AP56" s="344">
        <v>54128</v>
      </c>
      <c r="AQ56" s="345">
        <v>-4.7</v>
      </c>
      <c r="AR56" s="346">
        <v>-26.6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2153834</v>
      </c>
      <c r="AN57" s="334">
        <v>93454</v>
      </c>
      <c r="AO57" s="335">
        <v>12.9</v>
      </c>
      <c r="AP57" s="336">
        <v>103663</v>
      </c>
      <c r="AQ57" s="337">
        <v>11.6</v>
      </c>
      <c r="AR57" s="338">
        <v>1.3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1465804</v>
      </c>
      <c r="AN58" s="342">
        <v>63601</v>
      </c>
      <c r="AO58" s="343">
        <v>49</v>
      </c>
      <c r="AP58" s="344">
        <v>64346</v>
      </c>
      <c r="AQ58" s="345">
        <v>18.899999999999999</v>
      </c>
      <c r="AR58" s="346">
        <v>30.1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2188610</v>
      </c>
      <c r="AN59" s="334">
        <v>97432</v>
      </c>
      <c r="AO59" s="335">
        <v>4.3</v>
      </c>
      <c r="AP59" s="336">
        <v>92012</v>
      </c>
      <c r="AQ59" s="337">
        <v>-11.2</v>
      </c>
      <c r="AR59" s="338">
        <v>15.5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1524060</v>
      </c>
      <c r="AN60" s="342">
        <v>67848</v>
      </c>
      <c r="AO60" s="343">
        <v>6.7</v>
      </c>
      <c r="AP60" s="344">
        <v>61382</v>
      </c>
      <c r="AQ60" s="345">
        <v>-4.5999999999999996</v>
      </c>
      <c r="AR60" s="346">
        <v>11.3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1945612</v>
      </c>
      <c r="AN61" s="349">
        <v>83365</v>
      </c>
      <c r="AO61" s="350">
        <v>13.9</v>
      </c>
      <c r="AP61" s="351">
        <v>110020</v>
      </c>
      <c r="AQ61" s="352">
        <v>5.6</v>
      </c>
      <c r="AR61" s="338">
        <v>8.3000000000000007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1323037</v>
      </c>
      <c r="AN62" s="342">
        <v>56651</v>
      </c>
      <c r="AO62" s="343">
        <v>19.399999999999999</v>
      </c>
      <c r="AP62" s="344">
        <v>58724</v>
      </c>
      <c r="AQ62" s="345">
        <v>3.7</v>
      </c>
      <c r="AR62" s="346">
        <v>15.7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IrnbaDoIm3XQxPA+HWWdiLQBb1Iufu3jUOPMgMlYTUqpILcFQVvuQ/5g34iB0rLrSKoI2Ym5sHUT/LU1mpbvg==" saltValue="APe3SpdJn9NYU74OCI9oG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cdToEBgsjVmvrPL4IQVeYQYvSpzHWGVyEXXhuMaiu6KM+jJKr+XHMaXoBPkegciykE09BBa/1TG1XvtKARIsQQ==" saltValue="eG83b/dbO4JAqeRkEecEp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hOCgonSpCBPQYin22SiHCfe/1MKqWMpJSAyEyUj91kUEircSHvx71o8OtwOH1T8CuZPl46m93EdJuCcdfsI6qw==" saltValue="38YWSySlTAX4htE9nvCj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0" t="s">
        <v>3</v>
      </c>
      <c r="D47" s="1140"/>
      <c r="E47" s="1141"/>
      <c r="F47" s="11">
        <v>20.73</v>
      </c>
      <c r="G47" s="12">
        <v>31.07</v>
      </c>
      <c r="H47" s="12">
        <v>34.86</v>
      </c>
      <c r="I47" s="12">
        <v>38.479999999999997</v>
      </c>
      <c r="J47" s="13">
        <v>32.64</v>
      </c>
    </row>
    <row r="48" spans="2:10" ht="57.75" customHeight="1" x14ac:dyDescent="0.15">
      <c r="B48" s="14"/>
      <c r="C48" s="1142" t="s">
        <v>4</v>
      </c>
      <c r="D48" s="1142"/>
      <c r="E48" s="1143"/>
      <c r="F48" s="15">
        <v>2.59</v>
      </c>
      <c r="G48" s="16">
        <v>3.8</v>
      </c>
      <c r="H48" s="16">
        <v>4.5199999999999996</v>
      </c>
      <c r="I48" s="16">
        <v>6.09</v>
      </c>
      <c r="J48" s="17">
        <v>7.07</v>
      </c>
    </row>
    <row r="49" spans="2:10" ht="57.75" customHeight="1" thickBot="1" x14ac:dyDescent="0.2">
      <c r="B49" s="18"/>
      <c r="C49" s="1144" t="s">
        <v>5</v>
      </c>
      <c r="D49" s="1144"/>
      <c r="E49" s="1145"/>
      <c r="F49" s="19" t="s">
        <v>532</v>
      </c>
      <c r="G49" s="20">
        <v>11.71</v>
      </c>
      <c r="H49" s="20">
        <v>5.41</v>
      </c>
      <c r="I49" s="20">
        <v>4.29</v>
      </c>
      <c r="J49" s="21" t="s">
        <v>533</v>
      </c>
    </row>
    <row r="50" spans="2:10" x14ac:dyDescent="0.15"/>
  </sheetData>
  <sheetProtection algorithmName="SHA-512" hashValue="6xqtoUNBJ4HqjABoyrtvhFw6zswdbYyQjyk4QfB8fDLONNrWC8KqC5XQtaIeGafjTAviQ7VhZFgBeEUVGlxD2g==" saltValue="TqJsbr5iptIKalUTaZkfR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2" t="s">
        <v>534</v>
      </c>
      <c r="D34" s="1152"/>
      <c r="E34" s="1153"/>
      <c r="F34" s="32">
        <v>5.84</v>
      </c>
      <c r="G34" s="33">
        <v>7.07</v>
      </c>
      <c r="H34" s="33">
        <v>7.41</v>
      </c>
      <c r="I34" s="33">
        <v>8.41</v>
      </c>
      <c r="J34" s="34">
        <v>8.58</v>
      </c>
      <c r="K34" s="22"/>
      <c r="L34" s="22"/>
      <c r="M34" s="22"/>
      <c r="N34" s="22"/>
      <c r="O34" s="22"/>
      <c r="P34" s="22"/>
    </row>
    <row r="35" spans="1:16" ht="39" customHeight="1" x14ac:dyDescent="0.15">
      <c r="A35" s="22"/>
      <c r="B35" s="35"/>
      <c r="C35" s="1146" t="s">
        <v>535</v>
      </c>
      <c r="D35" s="1147"/>
      <c r="E35" s="1148"/>
      <c r="F35" s="36">
        <v>2.58</v>
      </c>
      <c r="G35" s="37">
        <v>3.8</v>
      </c>
      <c r="H35" s="37">
        <v>4.51</v>
      </c>
      <c r="I35" s="37">
        <v>6.09</v>
      </c>
      <c r="J35" s="38">
        <v>7.07</v>
      </c>
      <c r="K35" s="22"/>
      <c r="L35" s="22"/>
      <c r="M35" s="22"/>
      <c r="N35" s="22"/>
      <c r="O35" s="22"/>
      <c r="P35" s="22"/>
    </row>
    <row r="36" spans="1:16" ht="39" customHeight="1" x14ac:dyDescent="0.15">
      <c r="A36" s="22"/>
      <c r="B36" s="35"/>
      <c r="C36" s="1146" t="s">
        <v>536</v>
      </c>
      <c r="D36" s="1147"/>
      <c r="E36" s="1148"/>
      <c r="F36" s="36">
        <v>0.28000000000000003</v>
      </c>
      <c r="G36" s="37">
        <v>0.35</v>
      </c>
      <c r="H36" s="37">
        <v>0.33</v>
      </c>
      <c r="I36" s="37">
        <v>0.14000000000000001</v>
      </c>
      <c r="J36" s="38">
        <v>2.0499999999999998</v>
      </c>
      <c r="K36" s="22"/>
      <c r="L36" s="22"/>
      <c r="M36" s="22"/>
      <c r="N36" s="22"/>
      <c r="O36" s="22"/>
      <c r="P36" s="22"/>
    </row>
    <row r="37" spans="1:16" ht="39" customHeight="1" x14ac:dyDescent="0.15">
      <c r="A37" s="22"/>
      <c r="B37" s="35"/>
      <c r="C37" s="1146" t="s">
        <v>537</v>
      </c>
      <c r="D37" s="1147"/>
      <c r="E37" s="1148"/>
      <c r="F37" s="36">
        <v>0.08</v>
      </c>
      <c r="G37" s="37">
        <v>0.1</v>
      </c>
      <c r="H37" s="37">
        <v>0.08</v>
      </c>
      <c r="I37" s="37">
        <v>0.09</v>
      </c>
      <c r="J37" s="38">
        <v>0.66</v>
      </c>
      <c r="K37" s="22"/>
      <c r="L37" s="22"/>
      <c r="M37" s="22"/>
      <c r="N37" s="22"/>
      <c r="O37" s="22"/>
      <c r="P37" s="22"/>
    </row>
    <row r="38" spans="1:16" ht="39" customHeight="1" x14ac:dyDescent="0.15">
      <c r="A38" s="22"/>
      <c r="B38" s="35"/>
      <c r="C38" s="1146" t="s">
        <v>538</v>
      </c>
      <c r="D38" s="1147"/>
      <c r="E38" s="1148"/>
      <c r="F38" s="36">
        <v>0.19</v>
      </c>
      <c r="G38" s="37">
        <v>0.51</v>
      </c>
      <c r="H38" s="37">
        <v>0.32</v>
      </c>
      <c r="I38" s="37">
        <v>0.28999999999999998</v>
      </c>
      <c r="J38" s="38">
        <v>0.47</v>
      </c>
      <c r="K38" s="22"/>
      <c r="L38" s="22"/>
      <c r="M38" s="22"/>
      <c r="N38" s="22"/>
      <c r="O38" s="22"/>
      <c r="P38" s="22"/>
    </row>
    <row r="39" spans="1:16" ht="39" customHeight="1" x14ac:dyDescent="0.15">
      <c r="A39" s="22"/>
      <c r="B39" s="35"/>
      <c r="C39" s="1146" t="s">
        <v>539</v>
      </c>
      <c r="D39" s="1147"/>
      <c r="E39" s="1148"/>
      <c r="F39" s="36">
        <v>0.18</v>
      </c>
      <c r="G39" s="37">
        <v>7.0000000000000007E-2</v>
      </c>
      <c r="H39" s="37">
        <v>0.17</v>
      </c>
      <c r="I39" s="37">
        <v>0.12</v>
      </c>
      <c r="J39" s="38">
        <v>0.06</v>
      </c>
      <c r="K39" s="22"/>
      <c r="L39" s="22"/>
      <c r="M39" s="22"/>
      <c r="N39" s="22"/>
      <c r="O39" s="22"/>
      <c r="P39" s="22"/>
    </row>
    <row r="40" spans="1:16" ht="39" customHeight="1" x14ac:dyDescent="0.15">
      <c r="A40" s="22"/>
      <c r="B40" s="35"/>
      <c r="C40" s="1146" t="s">
        <v>540</v>
      </c>
      <c r="D40" s="1147"/>
      <c r="E40" s="1148"/>
      <c r="F40" s="36">
        <v>0.02</v>
      </c>
      <c r="G40" s="37">
        <v>0.01</v>
      </c>
      <c r="H40" s="37">
        <v>0</v>
      </c>
      <c r="I40" s="37">
        <v>0.01</v>
      </c>
      <c r="J40" s="38">
        <v>0.02</v>
      </c>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541</v>
      </c>
      <c r="D42" s="1147"/>
      <c r="E42" s="1148"/>
      <c r="F42" s="36" t="s">
        <v>488</v>
      </c>
      <c r="G42" s="37" t="s">
        <v>488</v>
      </c>
      <c r="H42" s="37" t="s">
        <v>488</v>
      </c>
      <c r="I42" s="37" t="s">
        <v>488</v>
      </c>
      <c r="J42" s="38" t="s">
        <v>488</v>
      </c>
      <c r="K42" s="22"/>
      <c r="L42" s="22"/>
      <c r="M42" s="22"/>
      <c r="N42" s="22"/>
      <c r="O42" s="22"/>
      <c r="P42" s="22"/>
    </row>
    <row r="43" spans="1:16" ht="39" customHeight="1" thickBot="1" x14ac:dyDescent="0.2">
      <c r="A43" s="22"/>
      <c r="B43" s="40"/>
      <c r="C43" s="1149" t="s">
        <v>542</v>
      </c>
      <c r="D43" s="1150"/>
      <c r="E43" s="1151"/>
      <c r="F43" s="41">
        <v>5.71</v>
      </c>
      <c r="G43" s="42">
        <v>0</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Z7uhKBbWybo6I3kEczc/0FyELZg7ovlM39tRjK1Korj6XkhfFfQDA0jA9emEL0oGU/O+brWylA3rT1ZCZfJA==" saltValue="sxgdUBcqyDC3Cxo8mwvi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4" t="s">
        <v>9</v>
      </c>
      <c r="C45" s="1155"/>
      <c r="D45" s="58"/>
      <c r="E45" s="1160" t="s">
        <v>10</v>
      </c>
      <c r="F45" s="1160"/>
      <c r="G45" s="1160"/>
      <c r="H45" s="1160"/>
      <c r="I45" s="1160"/>
      <c r="J45" s="1161"/>
      <c r="K45" s="59">
        <v>1636</v>
      </c>
      <c r="L45" s="60">
        <v>1634</v>
      </c>
      <c r="M45" s="60">
        <v>1638</v>
      </c>
      <c r="N45" s="60">
        <v>1707</v>
      </c>
      <c r="O45" s="61">
        <v>1627</v>
      </c>
      <c r="P45" s="48"/>
      <c r="Q45" s="48"/>
      <c r="R45" s="48"/>
      <c r="S45" s="48"/>
      <c r="T45" s="48"/>
      <c r="U45" s="48"/>
    </row>
    <row r="46" spans="1:21" ht="30.75" customHeight="1" x14ac:dyDescent="0.15">
      <c r="A46" s="48"/>
      <c r="B46" s="1156"/>
      <c r="C46" s="1157"/>
      <c r="D46" s="62"/>
      <c r="E46" s="1162" t="s">
        <v>11</v>
      </c>
      <c r="F46" s="1162"/>
      <c r="G46" s="1162"/>
      <c r="H46" s="1162"/>
      <c r="I46" s="1162"/>
      <c r="J46" s="1163"/>
      <c r="K46" s="63" t="s">
        <v>488</v>
      </c>
      <c r="L46" s="64" t="s">
        <v>488</v>
      </c>
      <c r="M46" s="64" t="s">
        <v>488</v>
      </c>
      <c r="N46" s="64" t="s">
        <v>488</v>
      </c>
      <c r="O46" s="65" t="s">
        <v>488</v>
      </c>
      <c r="P46" s="48"/>
      <c r="Q46" s="48"/>
      <c r="R46" s="48"/>
      <c r="S46" s="48"/>
      <c r="T46" s="48"/>
      <c r="U46" s="48"/>
    </row>
    <row r="47" spans="1:21" ht="30.75" customHeight="1" x14ac:dyDescent="0.15">
      <c r="A47" s="48"/>
      <c r="B47" s="1156"/>
      <c r="C47" s="1157"/>
      <c r="D47" s="62"/>
      <c r="E47" s="1162" t="s">
        <v>12</v>
      </c>
      <c r="F47" s="1162"/>
      <c r="G47" s="1162"/>
      <c r="H47" s="1162"/>
      <c r="I47" s="1162"/>
      <c r="J47" s="1163"/>
      <c r="K47" s="63" t="s">
        <v>488</v>
      </c>
      <c r="L47" s="64" t="s">
        <v>488</v>
      </c>
      <c r="M47" s="64" t="s">
        <v>488</v>
      </c>
      <c r="N47" s="64" t="s">
        <v>488</v>
      </c>
      <c r="O47" s="65" t="s">
        <v>488</v>
      </c>
      <c r="P47" s="48"/>
      <c r="Q47" s="48"/>
      <c r="R47" s="48"/>
      <c r="S47" s="48"/>
      <c r="T47" s="48"/>
      <c r="U47" s="48"/>
    </row>
    <row r="48" spans="1:21" ht="30.75" customHeight="1" x14ac:dyDescent="0.15">
      <c r="A48" s="48"/>
      <c r="B48" s="1156"/>
      <c r="C48" s="1157"/>
      <c r="D48" s="62"/>
      <c r="E48" s="1162" t="s">
        <v>13</v>
      </c>
      <c r="F48" s="1162"/>
      <c r="G48" s="1162"/>
      <c r="H48" s="1162"/>
      <c r="I48" s="1162"/>
      <c r="J48" s="1163"/>
      <c r="K48" s="63">
        <v>757</v>
      </c>
      <c r="L48" s="64">
        <v>794</v>
      </c>
      <c r="M48" s="64">
        <v>797</v>
      </c>
      <c r="N48" s="64">
        <v>793</v>
      </c>
      <c r="O48" s="65">
        <v>587</v>
      </c>
      <c r="P48" s="48"/>
      <c r="Q48" s="48"/>
      <c r="R48" s="48"/>
      <c r="S48" s="48"/>
      <c r="T48" s="48"/>
      <c r="U48" s="48"/>
    </row>
    <row r="49" spans="1:21" ht="30.75" customHeight="1" x14ac:dyDescent="0.15">
      <c r="A49" s="48"/>
      <c r="B49" s="1156"/>
      <c r="C49" s="1157"/>
      <c r="D49" s="62"/>
      <c r="E49" s="1162" t="s">
        <v>14</v>
      </c>
      <c r="F49" s="1162"/>
      <c r="G49" s="1162"/>
      <c r="H49" s="1162"/>
      <c r="I49" s="1162"/>
      <c r="J49" s="1163"/>
      <c r="K49" s="63">
        <v>9</v>
      </c>
      <c r="L49" s="64">
        <v>8</v>
      </c>
      <c r="M49" s="64">
        <v>6</v>
      </c>
      <c r="N49" s="64" t="s">
        <v>488</v>
      </c>
      <c r="O49" s="65" t="s">
        <v>488</v>
      </c>
      <c r="P49" s="48"/>
      <c r="Q49" s="48"/>
      <c r="R49" s="48"/>
      <c r="S49" s="48"/>
      <c r="T49" s="48"/>
      <c r="U49" s="48"/>
    </row>
    <row r="50" spans="1:21" ht="30.75" customHeight="1" x14ac:dyDescent="0.15">
      <c r="A50" s="48"/>
      <c r="B50" s="1156"/>
      <c r="C50" s="1157"/>
      <c r="D50" s="62"/>
      <c r="E50" s="1162" t="s">
        <v>15</v>
      </c>
      <c r="F50" s="1162"/>
      <c r="G50" s="1162"/>
      <c r="H50" s="1162"/>
      <c r="I50" s="1162"/>
      <c r="J50" s="1163"/>
      <c r="K50" s="63" t="s">
        <v>488</v>
      </c>
      <c r="L50" s="64" t="s">
        <v>488</v>
      </c>
      <c r="M50" s="64" t="s">
        <v>488</v>
      </c>
      <c r="N50" s="64" t="s">
        <v>488</v>
      </c>
      <c r="O50" s="65" t="s">
        <v>488</v>
      </c>
      <c r="P50" s="48"/>
      <c r="Q50" s="48"/>
      <c r="R50" s="48"/>
      <c r="S50" s="48"/>
      <c r="T50" s="48"/>
      <c r="U50" s="48"/>
    </row>
    <row r="51" spans="1:21" ht="30.75" customHeight="1" x14ac:dyDescent="0.15">
      <c r="A51" s="48"/>
      <c r="B51" s="1158"/>
      <c r="C51" s="1159"/>
      <c r="D51" s="66"/>
      <c r="E51" s="1162" t="s">
        <v>16</v>
      </c>
      <c r="F51" s="1162"/>
      <c r="G51" s="1162"/>
      <c r="H51" s="1162"/>
      <c r="I51" s="1162"/>
      <c r="J51" s="1163"/>
      <c r="K51" s="63" t="s">
        <v>488</v>
      </c>
      <c r="L51" s="64" t="s">
        <v>488</v>
      </c>
      <c r="M51" s="64" t="s">
        <v>488</v>
      </c>
      <c r="N51" s="64" t="s">
        <v>488</v>
      </c>
      <c r="O51" s="65" t="s">
        <v>488</v>
      </c>
      <c r="P51" s="48"/>
      <c r="Q51" s="48"/>
      <c r="R51" s="48"/>
      <c r="S51" s="48"/>
      <c r="T51" s="48"/>
      <c r="U51" s="48"/>
    </row>
    <row r="52" spans="1:21" ht="30.75" customHeight="1" x14ac:dyDescent="0.15">
      <c r="A52" s="48"/>
      <c r="B52" s="1164" t="s">
        <v>17</v>
      </c>
      <c r="C52" s="1165"/>
      <c r="D52" s="66"/>
      <c r="E52" s="1162" t="s">
        <v>18</v>
      </c>
      <c r="F52" s="1162"/>
      <c r="G52" s="1162"/>
      <c r="H52" s="1162"/>
      <c r="I52" s="1162"/>
      <c r="J52" s="1163"/>
      <c r="K52" s="63">
        <v>1860</v>
      </c>
      <c r="L52" s="64">
        <v>1811</v>
      </c>
      <c r="M52" s="64">
        <v>1778</v>
      </c>
      <c r="N52" s="64">
        <v>1815</v>
      </c>
      <c r="O52" s="65">
        <v>1721</v>
      </c>
      <c r="P52" s="48"/>
      <c r="Q52" s="48"/>
      <c r="R52" s="48"/>
      <c r="S52" s="48"/>
      <c r="T52" s="48"/>
      <c r="U52" s="48"/>
    </row>
    <row r="53" spans="1:21" ht="30.75" customHeight="1" thickBot="1" x14ac:dyDescent="0.2">
      <c r="A53" s="48"/>
      <c r="B53" s="1166" t="s">
        <v>19</v>
      </c>
      <c r="C53" s="1167"/>
      <c r="D53" s="67"/>
      <c r="E53" s="1168" t="s">
        <v>20</v>
      </c>
      <c r="F53" s="1168"/>
      <c r="G53" s="1168"/>
      <c r="H53" s="1168"/>
      <c r="I53" s="1168"/>
      <c r="J53" s="1169"/>
      <c r="K53" s="68">
        <v>542</v>
      </c>
      <c r="L53" s="69">
        <v>625</v>
      </c>
      <c r="M53" s="69">
        <v>663</v>
      </c>
      <c r="N53" s="69">
        <v>685</v>
      </c>
      <c r="O53" s="70">
        <v>493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70" t="s">
        <v>24</v>
      </c>
      <c r="C58" s="1171"/>
      <c r="D58" s="1176" t="s">
        <v>25</v>
      </c>
      <c r="E58" s="1177"/>
      <c r="F58" s="1177"/>
      <c r="G58" s="1177"/>
      <c r="H58" s="1177"/>
      <c r="I58" s="1177"/>
      <c r="J58" s="1178"/>
      <c r="K58" s="83" t="s">
        <v>488</v>
      </c>
      <c r="L58" s="84" t="s">
        <v>488</v>
      </c>
      <c r="M58" s="84" t="s">
        <v>488</v>
      </c>
      <c r="N58" s="84" t="s">
        <v>488</v>
      </c>
      <c r="O58" s="85" t="s">
        <v>488</v>
      </c>
    </row>
    <row r="59" spans="1:21" ht="31.5" customHeight="1" x14ac:dyDescent="0.15">
      <c r="B59" s="1172"/>
      <c r="C59" s="1173"/>
      <c r="D59" s="1179" t="s">
        <v>26</v>
      </c>
      <c r="E59" s="1180"/>
      <c r="F59" s="1180"/>
      <c r="G59" s="1180"/>
      <c r="H59" s="1180"/>
      <c r="I59" s="1180"/>
      <c r="J59" s="1181"/>
      <c r="K59" s="86" t="s">
        <v>488</v>
      </c>
      <c r="L59" s="87" t="s">
        <v>488</v>
      </c>
      <c r="M59" s="87" t="s">
        <v>488</v>
      </c>
      <c r="N59" s="87" t="s">
        <v>488</v>
      </c>
      <c r="O59" s="88" t="s">
        <v>488</v>
      </c>
    </row>
    <row r="60" spans="1:21" ht="31.5" customHeight="1" thickBot="1" x14ac:dyDescent="0.2">
      <c r="B60" s="1174"/>
      <c r="C60" s="1175"/>
      <c r="D60" s="1182" t="s">
        <v>27</v>
      </c>
      <c r="E60" s="1183"/>
      <c r="F60" s="1183"/>
      <c r="G60" s="1183"/>
      <c r="H60" s="1183"/>
      <c r="I60" s="1183"/>
      <c r="J60" s="1184"/>
      <c r="K60" s="89" t="s">
        <v>488</v>
      </c>
      <c r="L60" s="90" t="s">
        <v>488</v>
      </c>
      <c r="M60" s="90" t="s">
        <v>488</v>
      </c>
      <c r="N60" s="90" t="s">
        <v>488</v>
      </c>
      <c r="O60" s="91" t="s">
        <v>488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NHNIiFTyks7/7p/j6GeGMdkwZUUu0mEHnj8zWyqW9Z8USk3IJIGPR4Z7oPKFYrCFk0fRDIpIRcBOinPx9Z5A==" saltValue="9rv0MM6arcjFwEs2g64Im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5" t="s">
        <v>30</v>
      </c>
      <c r="C41" s="1186"/>
      <c r="D41" s="105"/>
      <c r="E41" s="1191" t="s">
        <v>31</v>
      </c>
      <c r="F41" s="1191"/>
      <c r="G41" s="1191"/>
      <c r="H41" s="1192"/>
      <c r="I41" s="355">
        <v>14478</v>
      </c>
      <c r="J41" s="356">
        <v>14384</v>
      </c>
      <c r="K41" s="356">
        <v>14069</v>
      </c>
      <c r="L41" s="356">
        <v>13855</v>
      </c>
      <c r="M41" s="357">
        <v>13190</v>
      </c>
    </row>
    <row r="42" spans="2:13" ht="27.75" customHeight="1" x14ac:dyDescent="0.15">
      <c r="B42" s="1187"/>
      <c r="C42" s="1188"/>
      <c r="D42" s="106"/>
      <c r="E42" s="1193" t="s">
        <v>32</v>
      </c>
      <c r="F42" s="1193"/>
      <c r="G42" s="1193"/>
      <c r="H42" s="1194"/>
      <c r="I42" s="358" t="s">
        <v>488</v>
      </c>
      <c r="J42" s="359" t="s">
        <v>488</v>
      </c>
      <c r="K42" s="359" t="s">
        <v>488</v>
      </c>
      <c r="L42" s="359" t="s">
        <v>488</v>
      </c>
      <c r="M42" s="360" t="s">
        <v>488</v>
      </c>
    </row>
    <row r="43" spans="2:13" ht="27.75" customHeight="1" x14ac:dyDescent="0.15">
      <c r="B43" s="1187"/>
      <c r="C43" s="1188"/>
      <c r="D43" s="106"/>
      <c r="E43" s="1193" t="s">
        <v>33</v>
      </c>
      <c r="F43" s="1193"/>
      <c r="G43" s="1193"/>
      <c r="H43" s="1194"/>
      <c r="I43" s="358">
        <v>12461</v>
      </c>
      <c r="J43" s="359">
        <v>12643</v>
      </c>
      <c r="K43" s="359">
        <v>11656</v>
      </c>
      <c r="L43" s="359">
        <v>11283</v>
      </c>
      <c r="M43" s="360">
        <v>11010</v>
      </c>
    </row>
    <row r="44" spans="2:13" ht="27.75" customHeight="1" x14ac:dyDescent="0.15">
      <c r="B44" s="1187"/>
      <c r="C44" s="1188"/>
      <c r="D44" s="106"/>
      <c r="E44" s="1193" t="s">
        <v>34</v>
      </c>
      <c r="F44" s="1193"/>
      <c r="G44" s="1193"/>
      <c r="H44" s="1194"/>
      <c r="I44" s="358">
        <v>13</v>
      </c>
      <c r="J44" s="359">
        <v>6</v>
      </c>
      <c r="K44" s="359" t="s">
        <v>488</v>
      </c>
      <c r="L44" s="359" t="s">
        <v>488</v>
      </c>
      <c r="M44" s="360" t="s">
        <v>488</v>
      </c>
    </row>
    <row r="45" spans="2:13" ht="27.75" customHeight="1" x14ac:dyDescent="0.15">
      <c r="B45" s="1187"/>
      <c r="C45" s="1188"/>
      <c r="D45" s="106"/>
      <c r="E45" s="1193" t="s">
        <v>35</v>
      </c>
      <c r="F45" s="1193"/>
      <c r="G45" s="1193"/>
      <c r="H45" s="1194"/>
      <c r="I45" s="358">
        <v>1586</v>
      </c>
      <c r="J45" s="359">
        <v>1711</v>
      </c>
      <c r="K45" s="359">
        <v>1740</v>
      </c>
      <c r="L45" s="359">
        <v>1790</v>
      </c>
      <c r="M45" s="360">
        <v>1810</v>
      </c>
    </row>
    <row r="46" spans="2:13" ht="27.75" customHeight="1" x14ac:dyDescent="0.15">
      <c r="B46" s="1187"/>
      <c r="C46" s="1188"/>
      <c r="D46" s="107"/>
      <c r="E46" s="1193" t="s">
        <v>36</v>
      </c>
      <c r="F46" s="1193"/>
      <c r="G46" s="1193"/>
      <c r="H46" s="1194"/>
      <c r="I46" s="358" t="s">
        <v>488</v>
      </c>
      <c r="J46" s="359" t="s">
        <v>488</v>
      </c>
      <c r="K46" s="359" t="s">
        <v>488</v>
      </c>
      <c r="L46" s="359" t="s">
        <v>488</v>
      </c>
      <c r="M46" s="360" t="s">
        <v>488</v>
      </c>
    </row>
    <row r="47" spans="2:13" ht="27.75" customHeight="1" x14ac:dyDescent="0.15">
      <c r="B47" s="1187"/>
      <c r="C47" s="1188"/>
      <c r="D47" s="108"/>
      <c r="E47" s="1195" t="s">
        <v>37</v>
      </c>
      <c r="F47" s="1196"/>
      <c r="G47" s="1196"/>
      <c r="H47" s="1197"/>
      <c r="I47" s="358" t="s">
        <v>488</v>
      </c>
      <c r="J47" s="359" t="s">
        <v>488</v>
      </c>
      <c r="K47" s="359" t="s">
        <v>488</v>
      </c>
      <c r="L47" s="359" t="s">
        <v>488</v>
      </c>
      <c r="M47" s="360" t="s">
        <v>488</v>
      </c>
    </row>
    <row r="48" spans="2:13" ht="27.75" customHeight="1" x14ac:dyDescent="0.15">
      <c r="B48" s="1187"/>
      <c r="C48" s="1188"/>
      <c r="D48" s="106"/>
      <c r="E48" s="1193" t="s">
        <v>38</v>
      </c>
      <c r="F48" s="1193"/>
      <c r="G48" s="1193"/>
      <c r="H48" s="1194"/>
      <c r="I48" s="358" t="s">
        <v>488</v>
      </c>
      <c r="J48" s="359" t="s">
        <v>488</v>
      </c>
      <c r="K48" s="359" t="s">
        <v>488</v>
      </c>
      <c r="L48" s="359" t="s">
        <v>488</v>
      </c>
      <c r="M48" s="360" t="s">
        <v>488</v>
      </c>
    </row>
    <row r="49" spans="2:13" ht="27.75" customHeight="1" x14ac:dyDescent="0.15">
      <c r="B49" s="1189"/>
      <c r="C49" s="1190"/>
      <c r="D49" s="106"/>
      <c r="E49" s="1193" t="s">
        <v>39</v>
      </c>
      <c r="F49" s="1193"/>
      <c r="G49" s="1193"/>
      <c r="H49" s="1194"/>
      <c r="I49" s="358" t="s">
        <v>488</v>
      </c>
      <c r="J49" s="359" t="s">
        <v>488</v>
      </c>
      <c r="K49" s="359" t="s">
        <v>488</v>
      </c>
      <c r="L49" s="359" t="s">
        <v>488</v>
      </c>
      <c r="M49" s="360" t="s">
        <v>488</v>
      </c>
    </row>
    <row r="50" spans="2:13" ht="27.75" customHeight="1" x14ac:dyDescent="0.15">
      <c r="B50" s="1198" t="s">
        <v>40</v>
      </c>
      <c r="C50" s="1199"/>
      <c r="D50" s="109"/>
      <c r="E50" s="1193" t="s">
        <v>41</v>
      </c>
      <c r="F50" s="1193"/>
      <c r="G50" s="1193"/>
      <c r="H50" s="1194"/>
      <c r="I50" s="358">
        <v>3236</v>
      </c>
      <c r="J50" s="359">
        <v>4472</v>
      </c>
      <c r="K50" s="359">
        <v>5055</v>
      </c>
      <c r="L50" s="359">
        <v>5258</v>
      </c>
      <c r="M50" s="360">
        <v>4569</v>
      </c>
    </row>
    <row r="51" spans="2:13" ht="27.75" customHeight="1" x14ac:dyDescent="0.15">
      <c r="B51" s="1187"/>
      <c r="C51" s="1188"/>
      <c r="D51" s="106"/>
      <c r="E51" s="1193" t="s">
        <v>42</v>
      </c>
      <c r="F51" s="1193"/>
      <c r="G51" s="1193"/>
      <c r="H51" s="1194"/>
      <c r="I51" s="358">
        <v>203</v>
      </c>
      <c r="J51" s="359">
        <v>209</v>
      </c>
      <c r="K51" s="359">
        <v>199</v>
      </c>
      <c r="L51" s="359">
        <v>159</v>
      </c>
      <c r="M51" s="360">
        <v>120</v>
      </c>
    </row>
    <row r="52" spans="2:13" ht="27.75" customHeight="1" x14ac:dyDescent="0.15">
      <c r="B52" s="1189"/>
      <c r="C52" s="1190"/>
      <c r="D52" s="106"/>
      <c r="E52" s="1193" t="s">
        <v>43</v>
      </c>
      <c r="F52" s="1193"/>
      <c r="G52" s="1193"/>
      <c r="H52" s="1194"/>
      <c r="I52" s="358">
        <v>19358</v>
      </c>
      <c r="J52" s="359">
        <v>18751</v>
      </c>
      <c r="K52" s="359">
        <v>18227</v>
      </c>
      <c r="L52" s="359">
        <v>17257</v>
      </c>
      <c r="M52" s="360">
        <v>16830</v>
      </c>
    </row>
    <row r="53" spans="2:13" ht="27.75" customHeight="1" thickBot="1" x14ac:dyDescent="0.2">
      <c r="B53" s="1200" t="s">
        <v>19</v>
      </c>
      <c r="C53" s="1201"/>
      <c r="D53" s="110"/>
      <c r="E53" s="1202" t="s">
        <v>44</v>
      </c>
      <c r="F53" s="1202"/>
      <c r="G53" s="1202"/>
      <c r="H53" s="1203"/>
      <c r="I53" s="361">
        <v>5740</v>
      </c>
      <c r="J53" s="362">
        <v>5311</v>
      </c>
      <c r="K53" s="362">
        <v>3985</v>
      </c>
      <c r="L53" s="362">
        <v>4256</v>
      </c>
      <c r="M53" s="363">
        <v>4491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bm9TrPUcSO9NHvLigkkwdSxdu/1XlQSkvCwfjB/g3+Waxv2L6lIvxcTeMVugUXj0ZTflmsE2pIYwN3PWA0gxg==" saltValue="VkXi6jOx+YNjB0xh03VP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2" t="s">
        <v>46</v>
      </c>
      <c r="D55" s="1212"/>
      <c r="E55" s="1213"/>
      <c r="F55" s="122">
        <v>3267</v>
      </c>
      <c r="G55" s="122">
        <v>3525</v>
      </c>
      <c r="H55" s="123">
        <v>2968</v>
      </c>
    </row>
    <row r="56" spans="2:8" ht="52.5" customHeight="1" x14ac:dyDescent="0.15">
      <c r="B56" s="124"/>
      <c r="C56" s="1214" t="s">
        <v>47</v>
      </c>
      <c r="D56" s="1214"/>
      <c r="E56" s="1215"/>
      <c r="F56" s="125" t="s">
        <v>488</v>
      </c>
      <c r="G56" s="125" t="s">
        <v>488</v>
      </c>
      <c r="H56" s="126" t="s">
        <v>488</v>
      </c>
    </row>
    <row r="57" spans="2:8" ht="53.25" customHeight="1" x14ac:dyDescent="0.15">
      <c r="B57" s="124"/>
      <c r="C57" s="1216" t="s">
        <v>48</v>
      </c>
      <c r="D57" s="1216"/>
      <c r="E57" s="1217"/>
      <c r="F57" s="127">
        <v>2815</v>
      </c>
      <c r="G57" s="127">
        <v>2756</v>
      </c>
      <c r="H57" s="128">
        <v>2686</v>
      </c>
    </row>
    <row r="58" spans="2:8" ht="45.75" customHeight="1" x14ac:dyDescent="0.15">
      <c r="B58" s="129"/>
      <c r="C58" s="1204" t="s">
        <v>558</v>
      </c>
      <c r="D58" s="1205"/>
      <c r="E58" s="1206"/>
      <c r="F58" s="130">
        <v>1295</v>
      </c>
      <c r="G58" s="130">
        <v>1274</v>
      </c>
      <c r="H58" s="131">
        <v>1261</v>
      </c>
    </row>
    <row r="59" spans="2:8" ht="45.75" customHeight="1" x14ac:dyDescent="0.15">
      <c r="B59" s="129"/>
      <c r="C59" s="1204" t="s">
        <v>559</v>
      </c>
      <c r="D59" s="1205"/>
      <c r="E59" s="1206"/>
      <c r="F59" s="130">
        <v>616</v>
      </c>
      <c r="G59" s="130">
        <v>591</v>
      </c>
      <c r="H59" s="131">
        <v>609</v>
      </c>
    </row>
    <row r="60" spans="2:8" ht="45.75" customHeight="1" x14ac:dyDescent="0.15">
      <c r="B60" s="129"/>
      <c r="C60" s="1204" t="s">
        <v>560</v>
      </c>
      <c r="D60" s="1205"/>
      <c r="E60" s="1206"/>
      <c r="F60" s="130">
        <v>0</v>
      </c>
      <c r="G60" s="130">
        <v>0</v>
      </c>
      <c r="H60" s="131">
        <v>450</v>
      </c>
    </row>
    <row r="61" spans="2:8" ht="45.75" customHeight="1" x14ac:dyDescent="0.15">
      <c r="B61" s="129"/>
      <c r="C61" s="1204" t="s">
        <v>561</v>
      </c>
      <c r="D61" s="1205"/>
      <c r="E61" s="1206"/>
      <c r="F61" s="130">
        <v>182</v>
      </c>
      <c r="G61" s="130">
        <v>182</v>
      </c>
      <c r="H61" s="131">
        <v>180</v>
      </c>
    </row>
    <row r="62" spans="2:8" ht="45.75" customHeight="1" thickBot="1" x14ac:dyDescent="0.2">
      <c r="B62" s="132"/>
      <c r="C62" s="1207" t="s">
        <v>562</v>
      </c>
      <c r="D62" s="1208"/>
      <c r="E62" s="1209"/>
      <c r="F62" s="133">
        <v>190</v>
      </c>
      <c r="G62" s="133">
        <v>190</v>
      </c>
      <c r="H62" s="134">
        <v>119</v>
      </c>
    </row>
    <row r="63" spans="2:8" ht="52.5" customHeight="1" thickBot="1" x14ac:dyDescent="0.2">
      <c r="B63" s="135"/>
      <c r="C63" s="1210" t="s">
        <v>49</v>
      </c>
      <c r="D63" s="1210"/>
      <c r="E63" s="1211"/>
      <c r="F63" s="136">
        <v>6081</v>
      </c>
      <c r="G63" s="136">
        <v>6280</v>
      </c>
      <c r="H63" s="137">
        <v>5655</v>
      </c>
    </row>
    <row r="64" spans="2:8" x14ac:dyDescent="0.15"/>
  </sheetData>
  <sheetProtection algorithmName="SHA-512" hashValue="UqQZ+A6PptvwIFydtSY61yQeE5AzBF/KuYpx1dkb9NAN8kQA1+wgsWcNc6iaVUoNYOVIqzl5wAAAhMBx1GrZyQ==" saltValue="LuVx47c06OaWJAA80Rom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62361</v>
      </c>
      <c r="E3" s="156"/>
      <c r="F3" s="157">
        <v>132981</v>
      </c>
      <c r="G3" s="158"/>
      <c r="H3" s="159"/>
    </row>
    <row r="4" spans="1:8" x14ac:dyDescent="0.15">
      <c r="A4" s="160"/>
      <c r="B4" s="161"/>
      <c r="C4" s="162"/>
      <c r="D4" s="163">
        <v>46997</v>
      </c>
      <c r="E4" s="164"/>
      <c r="F4" s="165">
        <v>56973</v>
      </c>
      <c r="G4" s="166"/>
      <c r="H4" s="167"/>
    </row>
    <row r="5" spans="1:8" x14ac:dyDescent="0.15">
      <c r="A5" s="148" t="s">
        <v>521</v>
      </c>
      <c r="B5" s="153"/>
      <c r="C5" s="154"/>
      <c r="D5" s="155">
        <v>80837</v>
      </c>
      <c r="E5" s="156"/>
      <c r="F5" s="157">
        <v>128523</v>
      </c>
      <c r="G5" s="158"/>
      <c r="H5" s="159"/>
    </row>
    <row r="6" spans="1:8" x14ac:dyDescent="0.15">
      <c r="A6" s="160"/>
      <c r="B6" s="161"/>
      <c r="C6" s="162"/>
      <c r="D6" s="163">
        <v>62115</v>
      </c>
      <c r="E6" s="164"/>
      <c r="F6" s="165">
        <v>56792</v>
      </c>
      <c r="G6" s="166"/>
      <c r="H6" s="167"/>
    </row>
    <row r="7" spans="1:8" x14ac:dyDescent="0.15">
      <c r="A7" s="148" t="s">
        <v>522</v>
      </c>
      <c r="B7" s="153"/>
      <c r="C7" s="154"/>
      <c r="D7" s="155">
        <v>82740</v>
      </c>
      <c r="E7" s="156"/>
      <c r="F7" s="157">
        <v>92919</v>
      </c>
      <c r="G7" s="158"/>
      <c r="H7" s="159"/>
    </row>
    <row r="8" spans="1:8" x14ac:dyDescent="0.15">
      <c r="A8" s="160"/>
      <c r="B8" s="161"/>
      <c r="C8" s="162"/>
      <c r="D8" s="163">
        <v>42692</v>
      </c>
      <c r="E8" s="164"/>
      <c r="F8" s="165">
        <v>54128</v>
      </c>
      <c r="G8" s="166"/>
      <c r="H8" s="167"/>
    </row>
    <row r="9" spans="1:8" x14ac:dyDescent="0.15">
      <c r="A9" s="148" t="s">
        <v>523</v>
      </c>
      <c r="B9" s="153"/>
      <c r="C9" s="154"/>
      <c r="D9" s="155">
        <v>93454</v>
      </c>
      <c r="E9" s="156"/>
      <c r="F9" s="157">
        <v>103663</v>
      </c>
      <c r="G9" s="158"/>
      <c r="H9" s="159"/>
    </row>
    <row r="10" spans="1:8" x14ac:dyDescent="0.15">
      <c r="A10" s="160"/>
      <c r="B10" s="161"/>
      <c r="C10" s="162"/>
      <c r="D10" s="163">
        <v>63601</v>
      </c>
      <c r="E10" s="164"/>
      <c r="F10" s="165">
        <v>64346</v>
      </c>
      <c r="G10" s="166"/>
      <c r="H10" s="167"/>
    </row>
    <row r="11" spans="1:8" x14ac:dyDescent="0.15">
      <c r="A11" s="148" t="s">
        <v>524</v>
      </c>
      <c r="B11" s="153"/>
      <c r="C11" s="154"/>
      <c r="D11" s="155">
        <v>97432</v>
      </c>
      <c r="E11" s="156"/>
      <c r="F11" s="157">
        <v>92012</v>
      </c>
      <c r="G11" s="158"/>
      <c r="H11" s="159"/>
    </row>
    <row r="12" spans="1:8" x14ac:dyDescent="0.15">
      <c r="A12" s="160"/>
      <c r="B12" s="161"/>
      <c r="C12" s="168"/>
      <c r="D12" s="163">
        <v>67848</v>
      </c>
      <c r="E12" s="164"/>
      <c r="F12" s="165">
        <v>61382</v>
      </c>
      <c r="G12" s="166"/>
      <c r="H12" s="167"/>
    </row>
    <row r="13" spans="1:8" x14ac:dyDescent="0.15">
      <c r="A13" s="148"/>
      <c r="B13" s="153"/>
      <c r="C13" s="169"/>
      <c r="D13" s="170">
        <v>83365</v>
      </c>
      <c r="E13" s="171"/>
      <c r="F13" s="172">
        <v>110020</v>
      </c>
      <c r="G13" s="173"/>
      <c r="H13" s="159"/>
    </row>
    <row r="14" spans="1:8" x14ac:dyDescent="0.15">
      <c r="A14" s="160"/>
      <c r="B14" s="161"/>
      <c r="C14" s="162"/>
      <c r="D14" s="163">
        <v>56651</v>
      </c>
      <c r="E14" s="164"/>
      <c r="F14" s="165">
        <v>58724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2.59</v>
      </c>
      <c r="C19" s="174">
        <f>ROUND(VALUE(SUBSTITUTE(実質収支比率等に係る経年分析!G$48,"▲","-")),2)</f>
        <v>3.8</v>
      </c>
      <c r="D19" s="174">
        <f>ROUND(VALUE(SUBSTITUTE(実質収支比率等に係る経年分析!H$48,"▲","-")),2)</f>
        <v>4.5199999999999996</v>
      </c>
      <c r="E19" s="174">
        <f>ROUND(VALUE(SUBSTITUTE(実質収支比率等に係る経年分析!I$48,"▲","-")),2)</f>
        <v>6.09</v>
      </c>
      <c r="F19" s="174">
        <f>ROUND(VALUE(SUBSTITUTE(実質収支比率等に係る経年分析!J$48,"▲","-")),2)</f>
        <v>7.07</v>
      </c>
    </row>
    <row r="20" spans="1:11" x14ac:dyDescent="0.15">
      <c r="A20" s="174" t="s">
        <v>53</v>
      </c>
      <c r="B20" s="174">
        <f>ROUND(VALUE(SUBSTITUTE(実質収支比率等に係る経年分析!F$47,"▲","-")),2)</f>
        <v>20.73</v>
      </c>
      <c r="C20" s="174">
        <f>ROUND(VALUE(SUBSTITUTE(実質収支比率等に係る経年分析!G$47,"▲","-")),2)</f>
        <v>31.07</v>
      </c>
      <c r="D20" s="174">
        <f>ROUND(VALUE(SUBSTITUTE(実質収支比率等に係る経年分析!H$47,"▲","-")),2)</f>
        <v>34.86</v>
      </c>
      <c r="E20" s="174">
        <f>ROUND(VALUE(SUBSTITUTE(実質収支比率等に係る経年分析!I$47,"▲","-")),2)</f>
        <v>38.479999999999997</v>
      </c>
      <c r="F20" s="174">
        <f>ROUND(VALUE(SUBSTITUTE(実質収支比率等に係る経年分析!J$47,"▲","-")),2)</f>
        <v>32.64</v>
      </c>
    </row>
    <row r="21" spans="1:11" x14ac:dyDescent="0.15">
      <c r="A21" s="174" t="s">
        <v>54</v>
      </c>
      <c r="B21" s="174">
        <f>IF(ISNUMBER(VALUE(SUBSTITUTE(実質収支比率等に係る経年分析!F$49,"▲","-"))),ROUND(VALUE(SUBSTITUTE(実質収支比率等に係る経年分析!F$49,"▲","-")),2),NA())</f>
        <v>-3.96</v>
      </c>
      <c r="C21" s="174">
        <f>IF(ISNUMBER(VALUE(SUBSTITUTE(実質収支比率等に係る経年分析!G$49,"▲","-"))),ROUND(VALUE(SUBSTITUTE(実質収支比率等に係る経年分析!G$49,"▲","-")),2),NA())</f>
        <v>11.71</v>
      </c>
      <c r="D21" s="174">
        <f>IF(ISNUMBER(VALUE(SUBSTITUTE(実質収支比率等に係る経年分析!H$49,"▲","-"))),ROUND(VALUE(SUBSTITUTE(実質収支比率等に係る経年分析!H$49,"▲","-")),2),NA())</f>
        <v>5.41</v>
      </c>
      <c r="E21" s="174">
        <f>IF(ISNUMBER(VALUE(SUBSTITUTE(実質収支比率等に係る経年分析!I$49,"▲","-"))),ROUND(VALUE(SUBSTITUTE(実質収支比率等に係る経年分析!I$49,"▲","-")),2),NA())</f>
        <v>4.29</v>
      </c>
      <c r="F21" s="174">
        <f>IF(ISNUMBER(VALUE(SUBSTITUTE(実質収支比率等に係る経年分析!J$49,"▲","-"))),ROUND(VALUE(SUBSTITUTE(実質収支比率等に係る経年分析!J$49,"▲","-")),2),NA())</f>
        <v>-1.03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5.71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国民健康保険事業特別会計施設勘定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0.06</v>
      </c>
    </row>
    <row r="32" spans="1:11" x14ac:dyDescent="0.15">
      <c r="A32" s="175" t="str">
        <f>IF(連結実質赤字比率に係る赤字・黒字の構成分析!C$38="",NA(),連結実質赤字比率に係る赤字・黒字の構成分析!C$38)</f>
        <v>国民健康保険事業特別会計事業勘定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0.28999999999999998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0.66</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0.28000000000000003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0.14000000000000001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2.0499999999999998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5.84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8.58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1860</v>
      </c>
      <c r="E42" s="176"/>
      <c r="F42" s="176"/>
      <c r="G42" s="176">
        <f>'実質公債費比率（分子）の構造'!L$52</f>
        <v>1811</v>
      </c>
      <c r="H42" s="176"/>
      <c r="I42" s="176"/>
      <c r="J42" s="176">
        <f>'実質公債費比率（分子）の構造'!M$52</f>
        <v>1778</v>
      </c>
      <c r="K42" s="176"/>
      <c r="L42" s="176"/>
      <c r="M42" s="176">
        <f>'実質公債費比率（分子）の構造'!N$52</f>
        <v>1815</v>
      </c>
      <c r="N42" s="176"/>
      <c r="O42" s="176"/>
      <c r="P42" s="176">
        <f>'実質公債費比率（分子）の構造'!O$52</f>
        <v>1721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9</v>
      </c>
      <c r="C45" s="176"/>
      <c r="D45" s="176"/>
      <c r="E45" s="176">
        <f>'実質公債費比率（分子）の構造'!L$49</f>
        <v>8</v>
      </c>
      <c r="F45" s="176"/>
      <c r="G45" s="176"/>
      <c r="H45" s="176">
        <f>'実質公債費比率（分子）の構造'!M$49</f>
        <v>6</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757</v>
      </c>
      <c r="C46" s="176"/>
      <c r="D46" s="176"/>
      <c r="E46" s="176">
        <f>'実質公債費比率（分子）の構造'!L$48</f>
        <v>794</v>
      </c>
      <c r="F46" s="176"/>
      <c r="G46" s="176"/>
      <c r="H46" s="176">
        <f>'実質公債費比率（分子）の構造'!M$48</f>
        <v>797</v>
      </c>
      <c r="I46" s="176"/>
      <c r="J46" s="176"/>
      <c r="K46" s="176">
        <f>'実質公債費比率（分子）の構造'!N$48</f>
        <v>793</v>
      </c>
      <c r="L46" s="176"/>
      <c r="M46" s="176"/>
      <c r="N46" s="176">
        <f>'実質公債費比率（分子）の構造'!O$48</f>
        <v>587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1636</v>
      </c>
      <c r="C49" s="176"/>
      <c r="D49" s="176"/>
      <c r="E49" s="176">
        <f>'実質公債費比率（分子）の構造'!L$45</f>
        <v>1634</v>
      </c>
      <c r="F49" s="176"/>
      <c r="G49" s="176"/>
      <c r="H49" s="176">
        <f>'実質公債費比率（分子）の構造'!M$45</f>
        <v>1638</v>
      </c>
      <c r="I49" s="176"/>
      <c r="J49" s="176"/>
      <c r="K49" s="176">
        <f>'実質公債費比率（分子）の構造'!N$45</f>
        <v>1707</v>
      </c>
      <c r="L49" s="176"/>
      <c r="M49" s="176"/>
      <c r="N49" s="176">
        <f>'実質公債費比率（分子）の構造'!O$45</f>
        <v>1627</v>
      </c>
      <c r="O49" s="176"/>
      <c r="P49" s="176"/>
    </row>
    <row r="50" spans="1:16" x14ac:dyDescent="0.15">
      <c r="A50" s="176" t="s">
        <v>67</v>
      </c>
      <c r="B50" s="176" t="e">
        <f>NA()</f>
        <v>#N/A</v>
      </c>
      <c r="C50" s="176">
        <f>IF(ISNUMBER('実質公債費比率（分子）の構造'!K$53),'実質公債費比率（分子）の構造'!K$53,NA())</f>
        <v>542</v>
      </c>
      <c r="D50" s="176" t="e">
        <f>NA()</f>
        <v>#N/A</v>
      </c>
      <c r="E50" s="176" t="e">
        <f>NA()</f>
        <v>#N/A</v>
      </c>
      <c r="F50" s="176">
        <f>IF(ISNUMBER('実質公債費比率（分子）の構造'!L$53),'実質公債費比率（分子）の構造'!L$53,NA())</f>
        <v>625</v>
      </c>
      <c r="G50" s="176" t="e">
        <f>NA()</f>
        <v>#N/A</v>
      </c>
      <c r="H50" s="176" t="e">
        <f>NA()</f>
        <v>#N/A</v>
      </c>
      <c r="I50" s="176">
        <f>IF(ISNUMBER('実質公債費比率（分子）の構造'!M$53),'実質公債費比率（分子）の構造'!M$53,NA())</f>
        <v>663</v>
      </c>
      <c r="J50" s="176" t="e">
        <f>NA()</f>
        <v>#N/A</v>
      </c>
      <c r="K50" s="176" t="e">
        <f>NA()</f>
        <v>#N/A</v>
      </c>
      <c r="L50" s="176">
        <f>IF(ISNUMBER('実質公債費比率（分子）の構造'!N$53),'実質公債費比率（分子）の構造'!N$53,NA())</f>
        <v>685</v>
      </c>
      <c r="M50" s="176" t="e">
        <f>NA()</f>
        <v>#N/A</v>
      </c>
      <c r="N50" s="176" t="e">
        <f>NA()</f>
        <v>#N/A</v>
      </c>
      <c r="O50" s="176">
        <f>IF(ISNUMBER('実質公債費比率（分子）の構造'!O$53),'実質公債費比率（分子）の構造'!O$53,NA())</f>
        <v>493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19358</v>
      </c>
      <c r="E56" s="175"/>
      <c r="F56" s="175"/>
      <c r="G56" s="175">
        <f>'将来負担比率（分子）の構造'!J$52</f>
        <v>18751</v>
      </c>
      <c r="H56" s="175"/>
      <c r="I56" s="175"/>
      <c r="J56" s="175">
        <f>'将来負担比率（分子）の構造'!K$52</f>
        <v>18227</v>
      </c>
      <c r="K56" s="175"/>
      <c r="L56" s="175"/>
      <c r="M56" s="175">
        <f>'将来負担比率（分子）の構造'!L$52</f>
        <v>17257</v>
      </c>
      <c r="N56" s="175"/>
      <c r="O56" s="175"/>
      <c r="P56" s="175">
        <f>'将来負担比率（分子）の構造'!M$52</f>
        <v>16830</v>
      </c>
    </row>
    <row r="57" spans="1:16" x14ac:dyDescent="0.15">
      <c r="A57" s="175" t="s">
        <v>42</v>
      </c>
      <c r="B57" s="175"/>
      <c r="C57" s="175"/>
      <c r="D57" s="175">
        <f>'将来負担比率（分子）の構造'!I$51</f>
        <v>203</v>
      </c>
      <c r="E57" s="175"/>
      <c r="F57" s="175"/>
      <c r="G57" s="175">
        <f>'将来負担比率（分子）の構造'!J$51</f>
        <v>209</v>
      </c>
      <c r="H57" s="175"/>
      <c r="I57" s="175"/>
      <c r="J57" s="175">
        <f>'将来負担比率（分子）の構造'!K$51</f>
        <v>199</v>
      </c>
      <c r="K57" s="175"/>
      <c r="L57" s="175"/>
      <c r="M57" s="175">
        <f>'将来負担比率（分子）の構造'!L$51</f>
        <v>159</v>
      </c>
      <c r="N57" s="175"/>
      <c r="O57" s="175"/>
      <c r="P57" s="175">
        <f>'将来負担比率（分子）の構造'!M$51</f>
        <v>120</v>
      </c>
    </row>
    <row r="58" spans="1:16" x14ac:dyDescent="0.15">
      <c r="A58" s="175" t="s">
        <v>41</v>
      </c>
      <c r="B58" s="175"/>
      <c r="C58" s="175"/>
      <c r="D58" s="175">
        <f>'将来負担比率（分子）の構造'!I$50</f>
        <v>3236</v>
      </c>
      <c r="E58" s="175"/>
      <c r="F58" s="175"/>
      <c r="G58" s="175">
        <f>'将来負担比率（分子）の構造'!J$50</f>
        <v>4472</v>
      </c>
      <c r="H58" s="175"/>
      <c r="I58" s="175"/>
      <c r="J58" s="175">
        <f>'将来負担比率（分子）の構造'!K$50</f>
        <v>5055</v>
      </c>
      <c r="K58" s="175"/>
      <c r="L58" s="175"/>
      <c r="M58" s="175">
        <f>'将来負担比率（分子）の構造'!L$50</f>
        <v>5258</v>
      </c>
      <c r="N58" s="175"/>
      <c r="O58" s="175"/>
      <c r="P58" s="175">
        <f>'将来負担比率（分子）の構造'!M$50</f>
        <v>4569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1586</v>
      </c>
      <c r="C62" s="175"/>
      <c r="D62" s="175"/>
      <c r="E62" s="175">
        <f>'将来負担比率（分子）の構造'!J$45</f>
        <v>1711</v>
      </c>
      <c r="F62" s="175"/>
      <c r="G62" s="175"/>
      <c r="H62" s="175">
        <f>'将来負担比率（分子）の構造'!K$45</f>
        <v>1740</v>
      </c>
      <c r="I62" s="175"/>
      <c r="J62" s="175"/>
      <c r="K62" s="175">
        <f>'将来負担比率（分子）の構造'!L$45</f>
        <v>1790</v>
      </c>
      <c r="L62" s="175"/>
      <c r="M62" s="175"/>
      <c r="N62" s="175">
        <f>'将来負担比率（分子）の構造'!M$45</f>
        <v>1810</v>
      </c>
      <c r="O62" s="175"/>
      <c r="P62" s="175"/>
    </row>
    <row r="63" spans="1:16" x14ac:dyDescent="0.15">
      <c r="A63" s="175" t="s">
        <v>34</v>
      </c>
      <c r="B63" s="175">
        <f>'将来負担比率（分子）の構造'!I$44</f>
        <v>13</v>
      </c>
      <c r="C63" s="175"/>
      <c r="D63" s="175"/>
      <c r="E63" s="175">
        <f>'将来負担比率（分子）の構造'!J$44</f>
        <v>6</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12461</v>
      </c>
      <c r="C64" s="175"/>
      <c r="D64" s="175"/>
      <c r="E64" s="175">
        <f>'将来負担比率（分子）の構造'!J$43</f>
        <v>12643</v>
      </c>
      <c r="F64" s="175"/>
      <c r="G64" s="175"/>
      <c r="H64" s="175">
        <f>'将来負担比率（分子）の構造'!K$43</f>
        <v>11656</v>
      </c>
      <c r="I64" s="175"/>
      <c r="J64" s="175"/>
      <c r="K64" s="175">
        <f>'将来負担比率（分子）の構造'!L$43</f>
        <v>11283</v>
      </c>
      <c r="L64" s="175"/>
      <c r="M64" s="175"/>
      <c r="N64" s="175">
        <f>'将来負担比率（分子）の構造'!M$43</f>
        <v>11010</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14478</v>
      </c>
      <c r="C66" s="175"/>
      <c r="D66" s="175"/>
      <c r="E66" s="175">
        <f>'将来負担比率（分子）の構造'!J$41</f>
        <v>14384</v>
      </c>
      <c r="F66" s="175"/>
      <c r="G66" s="175"/>
      <c r="H66" s="175">
        <f>'将来負担比率（分子）の構造'!K$41</f>
        <v>14069</v>
      </c>
      <c r="I66" s="175"/>
      <c r="J66" s="175"/>
      <c r="K66" s="175">
        <f>'将来負担比率（分子）の構造'!L$41</f>
        <v>13855</v>
      </c>
      <c r="L66" s="175"/>
      <c r="M66" s="175"/>
      <c r="N66" s="175">
        <f>'将来負担比率（分子）の構造'!M$41</f>
        <v>13190</v>
      </c>
      <c r="O66" s="175"/>
      <c r="P66" s="175"/>
    </row>
    <row r="67" spans="1:16" x14ac:dyDescent="0.15">
      <c r="A67" s="175" t="s">
        <v>71</v>
      </c>
      <c r="B67" s="175" t="e">
        <f>NA()</f>
        <v>#N/A</v>
      </c>
      <c r="C67" s="175">
        <f>IF(ISNUMBER('将来負担比率（分子）の構造'!I$53), IF('将来負担比率（分子）の構造'!I$53 &lt; 0, 0, '将来負担比率（分子）の構造'!I$53), NA())</f>
        <v>5740</v>
      </c>
      <c r="D67" s="175" t="e">
        <f>NA()</f>
        <v>#N/A</v>
      </c>
      <c r="E67" s="175" t="e">
        <f>NA()</f>
        <v>#N/A</v>
      </c>
      <c r="F67" s="175">
        <f>IF(ISNUMBER('将来負担比率（分子）の構造'!J$53), IF('将来負担比率（分子）の構造'!J$53 &lt; 0, 0, '将来負担比率（分子）の構造'!J$53), NA())</f>
        <v>5311</v>
      </c>
      <c r="G67" s="175" t="e">
        <f>NA()</f>
        <v>#N/A</v>
      </c>
      <c r="H67" s="175" t="e">
        <f>NA()</f>
        <v>#N/A</v>
      </c>
      <c r="I67" s="175">
        <f>IF(ISNUMBER('将来負担比率（分子）の構造'!K$53), IF('将来負担比率（分子）の構造'!K$53 &lt; 0, 0, '将来負担比率（分子）の構造'!K$53), NA())</f>
        <v>3985</v>
      </c>
      <c r="J67" s="175" t="e">
        <f>NA()</f>
        <v>#N/A</v>
      </c>
      <c r="K67" s="175" t="e">
        <f>NA()</f>
        <v>#N/A</v>
      </c>
      <c r="L67" s="175">
        <f>IF(ISNUMBER('将来負担比率（分子）の構造'!L$53), IF('将来負担比率（分子）の構造'!L$53 &lt; 0, 0, '将来負担比率（分子）の構造'!L$53), NA())</f>
        <v>4256</v>
      </c>
      <c r="M67" s="175" t="e">
        <f>NA()</f>
        <v>#N/A</v>
      </c>
      <c r="N67" s="175" t="e">
        <f>NA()</f>
        <v>#N/A</v>
      </c>
      <c r="O67" s="175">
        <f>IF(ISNUMBER('将来負担比率（分子）の構造'!M$53), IF('将来負担比率（分子）の構造'!M$53 &lt; 0, 0, '将来負担比率（分子）の構造'!M$53), NA())</f>
        <v>4491</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3267</v>
      </c>
      <c r="C72" s="179">
        <f>基金残高に係る経年分析!G55</f>
        <v>3525</v>
      </c>
      <c r="D72" s="179">
        <f>基金残高に係る経年分析!H55</f>
        <v>2968</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2815</v>
      </c>
      <c r="C74" s="179">
        <f>基金残高に係る経年分析!G57</f>
        <v>2756</v>
      </c>
      <c r="D74" s="179">
        <f>基金残高に係る経年分析!H57</f>
        <v>2686</v>
      </c>
    </row>
  </sheetData>
  <sheetProtection algorithmName="SHA-512" hashValue="19i03s9SZwgBULNOOGQblUTclzTjQSfZgYlwB1cG1GC8oeENuwkpHMu+GCCmw6DMm97b3sTXvTP0jiD1PPphZg==" saltValue="ezC2Rhsf4itpHgfehqx3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2025-03-18T00:38:24Z</cp:lastPrinted>
  <dcterms:created xsi:type="dcterms:W3CDTF">2025-02-19T00:45:50Z</dcterms:created>
  <dcterms:modified xsi:type="dcterms:W3CDTF">2025-03-21T00:38:42Z</dcterms:modified>
  <cp:category/>
</cp:coreProperties>
</file>