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18.4.250\0202 財政課\財政係\財政状況資料集\R6決算\20260302【0310〆切】令和6年度財政状況資料集の作成について（依頼）\回答\"/>
    </mc:Choice>
  </mc:AlternateContent>
  <bookViews>
    <workbookView xWindow="0" yWindow="0" windowWidth="28800" windowHeight="13845" tabRatio="856"/>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R102" i="12" l="1"/>
  <c r="AP88" i="12" l="1"/>
  <c r="AF88" i="12"/>
  <c r="AU63" i="12"/>
  <c r="AP63" i="12"/>
  <c r="AP23" i="12" l="1"/>
  <c r="AA23" i="12"/>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<sst xmlns="http://schemas.openxmlformats.org/spreadsheetml/2006/main" count="1143" uniqueCount="561">
  <si>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</si>
  <si>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</si>
  <si>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</si>
  <si>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</si>
  <si>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</si>
  <si>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</si>
  <si>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</si>
  <si>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</si>
  <si>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</si>
  <si>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</si>
  <si>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</si>
  <si>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</si>
  <si>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</si>
  <si>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</si>
  <si>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</si>
  <si>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</si>
  <si>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</si>
  <si>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</si>
  <si>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</si>
  <si>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</si>
  <si>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</si>
  <si>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</si>
  <si>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</si>
  <si>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</si>
  <si>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</si>
  <si>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</si>
  <si>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</si>
  <si>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</si>
  <si>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</si>
  <si>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</si>
  <si>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</si>
  <si>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</si>
  <si>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</si>
  <si>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</si>
  <si>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</si>
  <si>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</si>
  <si>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</si>
  <si>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</si>
  <si>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</si>
  <si>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</si>
  <si>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</si>
  <si>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</si>
  <si>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</si>
  <si>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</si>
  <si>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</si>
  <si>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</si>
  <si>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</si>
  <si>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</si>
  <si>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</si>
  <si>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</si>
  <si>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</si>
  <si>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</si>
  <si>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</si>
  <si>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</si>
  <si>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</si>
  <si>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</si>
  <si>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</si>
  <si>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</si>
  <si>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</si>
  <si>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</si>
  <si>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</si>
  <si>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</si>
  <si>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</si>
  <si>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</si>
  <si>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</si>
  <si>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</si>
  <si>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</si>
  <si>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</si>
  <si>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</si>
  <si>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</si>
  <si>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</si>
  <si>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</si>
  <si>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</si>
  <si>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</si>
  <si>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</si>
  <si>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</si>
  <si>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</si>
  <si>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</si>
  <si>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</si>
  <si>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秋田県</t>
    <phoneticPr fontId="5"/>
  </si>
  <si>
    <t>市町村類型</t>
    <phoneticPr fontId="5"/>
  </si>
  <si>
    <t>Ⅰ－０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</si>
  <si>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</si>
  <si>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</si>
  <si>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</si>
  <si>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</si>
  <si>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</si>
  <si>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</si>
  <si>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</si>
  <si>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</si>
  <si>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</si>
  <si>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</si>
  <si>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</si>
  <si>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</si>
  <si>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にかほ市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</si>
  <si>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</si>
  <si>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</si>
  <si>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</si>
  <si>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</si>
  <si>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</si>
  <si>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</si>
  <si>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</si>
  <si>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</si>
  <si>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</si>
  <si>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</si>
  <si>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</si>
  <si>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</si>
  <si>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</si>
  <si>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</si>
  <si>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</si>
  <si>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</si>
  <si>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</si>
  <si>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</si>
  <si>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</si>
  <si>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</si>
  <si>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</si>
  <si>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</si>
  <si>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</si>
  <si>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</si>
  <si>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</si>
  <si>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</si>
  <si>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</si>
  <si>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</si>
  <si>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</si>
  <si>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</si>
  <si>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</si>
  <si>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</si>
  <si>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</si>
  <si>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</si>
  <si>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</si>
  <si>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</si>
  <si>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</si>
  <si>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</si>
  <si>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</si>
  <si>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</si>
  <si>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</si>
  <si>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</si>
  <si>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</si>
  <si>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</si>
  <si>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</si>
  <si>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</si>
  <si>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</si>
  <si>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5"/>
  </si>
  <si>
    <t>うち日本人(％)</t>
    <phoneticPr fontId="5"/>
  </si>
  <si>
    <t>-1.8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</si>
  <si>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</si>
  <si>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</si>
  <si>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</si>
  <si>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</si>
  <si>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</si>
  <si>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</si>
  <si>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</si>
  <si>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</si>
  <si>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</si>
  <si>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</si>
  <si>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</si>
  <si>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</si>
  <si>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</si>
  <si>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</si>
  <si>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</si>
  <si>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</si>
  <si>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</si>
  <si>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</si>
  <si>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</si>
  <si>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</si>
  <si>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</si>
  <si>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</si>
  <si>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</si>
  <si>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</si>
  <si>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</si>
  <si>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</si>
  <si>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</si>
  <si>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</si>
  <si>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</si>
  <si>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</si>
  <si>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</si>
  <si>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</si>
  <si>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</si>
  <si>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</si>
  <si>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</si>
  <si>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</si>
  <si>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</si>
  <si>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</si>
  <si>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</si>
  <si>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</si>
  <si>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</si>
  <si>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</si>
  <si>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</si>
  <si>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</si>
  <si>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</si>
  <si>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</si>
  <si>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</si>
  <si>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</si>
  <si>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</si>
  <si>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</si>
  <si>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</si>
  <si>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</si>
  <si>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</si>
  <si>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</si>
  <si>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</si>
  <si>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</si>
  <si>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</si>
  <si>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</si>
  <si>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</si>
  <si>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秋田県にかほ市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</si>
  <si>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</si>
  <si>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</si>
  <si>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</si>
  <si>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</si>
  <si>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</si>
  <si>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</si>
  <si>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</si>
  <si>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</si>
  <si>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</si>
  <si>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</si>
  <si>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</si>
  <si>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</si>
  <si>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</si>
  <si>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</si>
  <si>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</si>
  <si>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</si>
  <si>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</si>
  <si>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</si>
  <si>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</si>
  <si>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</si>
  <si>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</si>
  <si>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</si>
  <si>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</si>
  <si>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</si>
  <si>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</si>
  <si>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</si>
  <si>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</si>
  <si>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</si>
  <si>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</si>
  <si>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</si>
  <si>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</si>
  <si>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</si>
  <si>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</si>
  <si>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</si>
  <si>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</si>
  <si>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</si>
  <si>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</si>
  <si>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</si>
  <si>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</si>
  <si>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</si>
  <si>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</si>
  <si>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</si>
  <si>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</si>
  <si>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</si>
  <si>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</si>
  <si>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</si>
  <si>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</si>
  <si>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</si>
  <si>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</si>
  <si>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</si>
  <si>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</si>
  <si>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</si>
  <si>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</si>
  <si>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</si>
  <si>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</si>
  <si>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</si>
  <si>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</si>
  <si>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</si>
  <si>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</si>
  <si>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</si>
  <si>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</si>
  <si>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</si>
  <si>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</si>
  <si>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</si>
  <si>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</si>
  <si>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</si>
  <si>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</si>
  <si>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</si>
  <si>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</si>
  <si>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</si>
  <si>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</si>
  <si>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</si>
  <si>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</si>
  <si>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</si>
  <si>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</si>
  <si>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</si>
  <si>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</si>
  <si>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</si>
  <si>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</si>
  <si>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</si>
  <si>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</si>
  <si>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</si>
  <si>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</si>
  <si>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</si>
  <si>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</si>
  <si>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</si>
  <si>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</si>
  <si>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</si>
  <si>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</si>
  <si>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</si>
  <si>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</si>
  <si>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</si>
  <si>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</si>
  <si>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</si>
  <si>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</si>
  <si>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</si>
  <si>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</si>
  <si>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</si>
  <si>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</si>
  <si>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</si>
  <si>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</si>
  <si>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</si>
  <si>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</si>
  <si>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</si>
  <si>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</si>
  <si>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</si>
  <si>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</si>
  <si>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</si>
  <si>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</si>
  <si>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</si>
  <si>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</si>
  <si>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</si>
  <si>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</si>
  <si>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</si>
  <si>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</si>
  <si>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</si>
  <si>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</si>
  <si>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</si>
  <si>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</si>
  <si>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</si>
  <si>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</si>
  <si>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</si>
  <si>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</si>
  <si>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</si>
  <si>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</si>
  <si>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</si>
  <si>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</si>
  <si>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</si>
  <si>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</si>
  <si>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</si>
  <si>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</si>
  <si>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</si>
  <si>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</si>
  <si>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</si>
  <si>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</si>
  <si>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</si>
  <si>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</si>
  <si>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</si>
  <si>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</si>
  <si>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</si>
  <si>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</si>
  <si>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</si>
  <si>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</si>
  <si>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</si>
  <si>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</si>
  <si>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</si>
  <si>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</si>
  <si>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</si>
  <si>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</si>
  <si>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</si>
  <si>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秋田県にかほ市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</si>
  <si>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</si>
  <si>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</si>
  <si>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</si>
  <si>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</si>
  <si>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</si>
  <si>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</si>
  <si>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</si>
  <si>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</si>
  <si>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</si>
  <si>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</si>
  <si>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</si>
  <si>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</si>
  <si>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</si>
  <si>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</si>
  <si>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</si>
  <si>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</si>
  <si>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</si>
  <si>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</si>
  <si>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</si>
  <si>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</si>
  <si>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</si>
  <si>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</si>
  <si>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</si>
  <si>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</si>
  <si>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</si>
  <si>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</si>
  <si>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</si>
  <si>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</si>
  <si>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</si>
  <si>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</si>
  <si>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</si>
  <si>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</si>
  <si>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</si>
  <si>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国民健康保険事業特別会計事業勘定</t>
    <phoneticPr fontId="5"/>
  </si>
  <si>
    <t>国民健康保険事業特別会計施設勘定</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</si>
  <si>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</si>
  <si>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</si>
  <si>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</si>
  <si>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</si>
  <si>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</si>
  <si>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</si>
  <si>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</si>
  <si>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</si>
  <si>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</si>
  <si>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</si>
  <si>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</si>
  <si>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</si>
  <si>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</si>
  <si>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</si>
  <si>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</si>
  <si>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</si>
  <si>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</si>
  <si>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</si>
  <si>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</si>
  <si>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</si>
  <si>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</si>
  <si>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</si>
  <si>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</si>
  <si>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</si>
  <si>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</si>
  <si>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</si>
  <si>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</si>
  <si>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</si>
  <si>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</si>
  <si>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</si>
  <si>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</si>
  <si>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</si>
  <si>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</si>
  <si>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</si>
  <si>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</si>
  <si>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</si>
  <si>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</si>
  <si>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</si>
  <si>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</si>
  <si>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</si>
  <si>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</si>
  <si>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</si>
  <si>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</si>
  <si>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</si>
  <si>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</si>
  <si>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</si>
  <si>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</si>
  <si>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</si>
  <si>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</si>
  <si>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</si>
  <si>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</si>
  <si>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</si>
  <si>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</si>
  <si>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</si>
  <si>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</si>
  <si>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</si>
  <si>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</si>
  <si>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</si>
  <si>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</si>
  <si>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</si>
  <si>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</si>
  <si>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</si>
  <si>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</si>
  <si>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</si>
  <si>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</si>
  <si>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</si>
  <si>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</si>
  <si>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</si>
  <si>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</si>
  <si>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</si>
  <si>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</si>
  <si>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</si>
  <si>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</si>
  <si>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</si>
  <si>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</si>
  <si>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</si>
  <si>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</si>
  <si>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</si>
  <si>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</si>
  <si>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</si>
  <si>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</si>
  <si>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</si>
  <si>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</si>
  <si>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</si>
  <si>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</si>
  <si>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</si>
  <si>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</si>
  <si>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</si>
  <si>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</si>
  <si>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</si>
  <si>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</si>
  <si>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</si>
  <si>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</si>
  <si>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</si>
  <si>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</si>
  <si>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</si>
  <si>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</si>
  <si>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</si>
  <si>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</si>
  <si>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</si>
  <si>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</si>
  <si>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</si>
  <si>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</si>
  <si>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</si>
  <si>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</si>
  <si>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</si>
  <si>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</si>
  <si>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</si>
  <si>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</si>
  <si>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</si>
  <si>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</si>
  <si>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</si>
  <si>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</si>
  <si>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</si>
  <si>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</si>
  <si>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</si>
  <si>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</si>
  <si>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</si>
  <si>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</si>
  <si>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</si>
  <si>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</si>
  <si>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</si>
  <si>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</si>
  <si>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</si>
  <si>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</si>
  <si>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</si>
  <si>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</si>
  <si>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</si>
  <si>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</si>
  <si>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</si>
  <si>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</si>
  <si>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</si>
  <si>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</si>
  <si>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</si>
  <si>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</si>
  <si>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</si>
  <si>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</si>
  <si>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</si>
  <si>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</si>
  <si>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1.03</t>
  </si>
  <si>
    <t>水道事業会計</t>
  </si>
  <si>
    <t>一般会計</t>
  </si>
  <si>
    <t>下水道事業会計</t>
  </si>
  <si>
    <t>国民健康保険事業特別会計事業勘定</t>
  </si>
  <si>
    <t>国民健康保険事業特別会計施設勘定</t>
  </si>
  <si>
    <t>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</si>
  <si>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</si>
  <si>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</si>
  <si>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</si>
  <si>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</si>
  <si>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</si>
  <si>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</si>
  <si>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</si>
  <si>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</si>
  <si>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地域振興基金</t>
    <rPh sb="0" eb="6">
      <t>チイキシンコウキキン</t>
    </rPh>
    <phoneticPr fontId="5"/>
  </si>
  <si>
    <t>みらい創造基金</t>
    <rPh sb="3" eb="5">
      <t>ソウゾウ</t>
    </rPh>
    <rPh sb="5" eb="7">
      <t>キキン</t>
    </rPh>
    <phoneticPr fontId="5"/>
  </si>
  <si>
    <t>公共施設等総合管理基金</t>
    <rPh sb="0" eb="5">
      <t>コウキョウシセツトウ</t>
    </rPh>
    <rPh sb="5" eb="11">
      <t>ソウゴウカンリキキン</t>
    </rPh>
    <phoneticPr fontId="5"/>
  </si>
  <si>
    <t>白瀬南極探検隊記念館施設整備基金</t>
    <rPh sb="0" eb="2">
      <t>シラセ</t>
    </rPh>
    <rPh sb="2" eb="7">
      <t>ナンキョクタンケンタイ</t>
    </rPh>
    <rPh sb="7" eb="10">
      <t>キネンカン</t>
    </rPh>
    <rPh sb="10" eb="14">
      <t>シセツセイビ</t>
    </rPh>
    <rPh sb="14" eb="16">
      <t>キキン</t>
    </rPh>
    <phoneticPr fontId="5"/>
  </si>
  <si>
    <t>山﨑科学教育振興基金</t>
    <rPh sb="0" eb="4">
      <t>ヤマザキカガク</t>
    </rPh>
    <rPh sb="4" eb="6">
      <t>キョウイク</t>
    </rPh>
    <rPh sb="6" eb="8">
      <t>シンコウ</t>
    </rPh>
    <rPh sb="8" eb="10">
      <t>キキン</t>
    </rPh>
    <phoneticPr fontId="5"/>
  </si>
  <si>
    <t>秋田県市町村総合事務組合（一般会計）</t>
    <rPh sb="0" eb="3">
      <t>アキタケン</t>
    </rPh>
    <rPh sb="3" eb="6">
      <t>シチョウソン</t>
    </rPh>
    <rPh sb="6" eb="8">
      <t>ソウゴウ</t>
    </rPh>
    <rPh sb="8" eb="10">
      <t>ジム</t>
    </rPh>
    <rPh sb="10" eb="12">
      <t>クミアイ</t>
    </rPh>
    <rPh sb="13" eb="15">
      <t>イッパン</t>
    </rPh>
    <rPh sb="15" eb="17">
      <t>カイケイ</t>
    </rPh>
    <phoneticPr fontId="2"/>
  </si>
  <si>
    <t>秋田県市町村総合事務組合（交通災害共済事業等特別会計）</t>
    <rPh sb="0" eb="3">
      <t>アキタケン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2">
      <t>トウ</t>
    </rPh>
    <rPh sb="22" eb="24">
      <t>トクベツ</t>
    </rPh>
    <rPh sb="24" eb="26">
      <t>カイケイ</t>
    </rPh>
    <phoneticPr fontId="2"/>
  </si>
  <si>
    <t>秋田県市町村会館管理組合（一般会計）</t>
    <rPh sb="0" eb="3">
      <t>アキタケン</t>
    </rPh>
    <rPh sb="3" eb="6">
      <t>シチョウソン</t>
    </rPh>
    <rPh sb="6" eb="8">
      <t>カイカン</t>
    </rPh>
    <rPh sb="8" eb="10">
      <t>カンリ</t>
    </rPh>
    <rPh sb="10" eb="12">
      <t>クミアイ</t>
    </rPh>
    <rPh sb="13" eb="15">
      <t>イッパン</t>
    </rPh>
    <rPh sb="15" eb="17">
      <t>カイケイ</t>
    </rPh>
    <phoneticPr fontId="2"/>
  </si>
  <si>
    <t>秋田県後期高齢者医療広域連合（一般会計）</t>
    <rPh sb="0" eb="3">
      <t>アキタケン</t>
    </rPh>
    <rPh sb="3" eb="14">
      <t>コウキコウレイシャイリョウコウイキレンゴウ</t>
    </rPh>
    <rPh sb="15" eb="17">
      <t>イッパン</t>
    </rPh>
    <rPh sb="17" eb="19">
      <t>カイケイ</t>
    </rPh>
    <phoneticPr fontId="2"/>
  </si>
  <si>
    <t>-</t>
    <phoneticPr fontId="2"/>
  </si>
  <si>
    <t>秋田県後期高齢者医療広域連合（後期高齢者医療特別会計）</t>
    <rPh sb="0" eb="14">
      <t>アキタケンコウキコウレイシャイリョウコウイキレンゴウ</t>
    </rPh>
    <rPh sb="15" eb="17">
      <t>コウキ</t>
    </rPh>
    <rPh sb="17" eb="20">
      <t>コウレイシャ</t>
    </rPh>
    <rPh sb="20" eb="22">
      <t>イリョウ</t>
    </rPh>
    <rPh sb="22" eb="24">
      <t>トクベツ</t>
    </rPh>
    <rPh sb="24" eb="26">
      <t>カイケイ</t>
    </rPh>
    <phoneticPr fontId="2"/>
  </si>
  <si>
    <t>本荘由利広域市町村圏組合（一般会計）</t>
    <rPh sb="0" eb="2">
      <t>ホンジョウ</t>
    </rPh>
    <rPh sb="2" eb="4">
      <t>ユリ</t>
    </rPh>
    <rPh sb="4" eb="6">
      <t>コウイキ</t>
    </rPh>
    <rPh sb="6" eb="9">
      <t>シチョウソン</t>
    </rPh>
    <rPh sb="9" eb="10">
      <t>ケン</t>
    </rPh>
    <rPh sb="10" eb="12">
      <t>クミアイ</t>
    </rPh>
    <rPh sb="13" eb="15">
      <t>イッパン</t>
    </rPh>
    <rPh sb="15" eb="17">
      <t>カイケイ</t>
    </rPh>
    <phoneticPr fontId="2"/>
  </si>
  <si>
    <t>本荘由利広域市町村圏組合（介護保険特別会計）</t>
    <rPh sb="0" eb="2">
      <t>ホンジョウ</t>
    </rPh>
    <rPh sb="2" eb="4">
      <t>ユリ</t>
    </rPh>
    <rPh sb="4" eb="6">
      <t>コウイキ</t>
    </rPh>
    <rPh sb="6" eb="9">
      <t>シチョウソン</t>
    </rPh>
    <rPh sb="9" eb="10">
      <t>ケン</t>
    </rPh>
    <rPh sb="10" eb="12">
      <t>クミアイ</t>
    </rPh>
    <rPh sb="13" eb="15">
      <t>カイゴ</t>
    </rPh>
    <rPh sb="15" eb="17">
      <t>ホケン</t>
    </rPh>
    <rPh sb="17" eb="19">
      <t>トクベツ</t>
    </rPh>
    <rPh sb="19" eb="21">
      <t>カイケイ</t>
    </rPh>
    <phoneticPr fontId="2"/>
  </si>
  <si>
    <t>本荘由利広域市町村圏組合（特別養護老人ホーム特別会計）</t>
    <rPh sb="0" eb="2">
      <t>ホンジョウ</t>
    </rPh>
    <rPh sb="2" eb="4">
      <t>ユリ</t>
    </rPh>
    <rPh sb="4" eb="6">
      <t>コウイキ</t>
    </rPh>
    <rPh sb="6" eb="9">
      <t>シチョウソン</t>
    </rPh>
    <rPh sb="9" eb="10">
      <t>ケン</t>
    </rPh>
    <rPh sb="10" eb="12">
      <t>クミアイ</t>
    </rPh>
    <rPh sb="13" eb="15">
      <t>トクベツ</t>
    </rPh>
    <rPh sb="15" eb="17">
      <t>ヨウゴ</t>
    </rPh>
    <rPh sb="17" eb="19">
      <t>ロウジン</t>
    </rPh>
    <rPh sb="22" eb="24">
      <t>トクベツ</t>
    </rPh>
    <rPh sb="24" eb="26">
      <t>カイケイ</t>
    </rPh>
    <phoneticPr fontId="2"/>
  </si>
  <si>
    <t>-</t>
    <phoneticPr fontId="2"/>
  </si>
  <si>
    <t>にかほ市観光開発</t>
    <rPh sb="3" eb="4">
      <t>シ</t>
    </rPh>
    <rPh sb="4" eb="6">
      <t>カンコウ</t>
    </rPh>
    <rPh sb="6" eb="8">
      <t>カイハツ</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</si>
</sst>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128523</c:v>
                </c:pt>
                <c:pt idx="1">
                  <c:v>92919</c:v>
                </c:pt>
                <c:pt idx="2">
                  <c:v>103663</c:v>
                </c:pt>
                <c:pt idx="3">
                  <c:v>92012</c:v>
                </c:pt>
                <c:pt idx="4">
                  <c:v>91317</c:v>
                </c:pt>
              </c:numCache>
            </c:numRef>
          </c:val>
          <c:smooth val="0"/>
          <c:extLst>
            <c:ext xmlns:c16="http://schemas.microsoft.com/office/drawing/2014/chart" uri="{C3380CC4-5D6E-409C-BE32-E72D297353CC}">
              <c16:uniqueId val="{00000000-A1D4-4FB3-8F0F-585DE0422AA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80837</c:v>
                </c:pt>
                <c:pt idx="1">
                  <c:v>82740</c:v>
                </c:pt>
                <c:pt idx="2">
                  <c:v>93454</c:v>
                </c:pt>
                <c:pt idx="3">
                  <c:v>97432</c:v>
                </c:pt>
                <c:pt idx="4">
                  <c:v>94150</c:v>
                </c:pt>
              </c:numCache>
            </c:numRef>
          </c:val>
          <c:smooth val="0"/>
          <c:extLst>
            <c:ext xmlns:c16="http://schemas.microsoft.com/office/drawing/2014/chart" uri="{C3380CC4-5D6E-409C-BE32-E72D297353CC}">
              <c16:uniqueId val="{00000001-A1D4-4FB3-8F0F-585DE0422AA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3.8</c:v>
                </c:pt>
                <c:pt idx="1">
                  <c:v>4.5199999999999996</c:v>
                </c:pt>
                <c:pt idx="2">
                  <c:v>6.09</c:v>
                </c:pt>
                <c:pt idx="3">
                  <c:v>7.07</c:v>
                </c:pt>
                <c:pt idx="4">
                  <c:v>7.5</c:v>
                </c:pt>
              </c:numCache>
            </c:numRef>
          </c:val>
          <c:extLst>
            <c:ext xmlns:c16="http://schemas.microsoft.com/office/drawing/2014/chart" uri="{C3380CC4-5D6E-409C-BE32-E72D297353CC}">
              <c16:uniqueId val="{00000000-4553-4A3B-A865-03055C8849F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31.07</c:v>
                </c:pt>
                <c:pt idx="1">
                  <c:v>34.86</c:v>
                </c:pt>
                <c:pt idx="2">
                  <c:v>38.479999999999997</c:v>
                </c:pt>
                <c:pt idx="3">
                  <c:v>32.64</c:v>
                </c:pt>
                <c:pt idx="4">
                  <c:v>31.2</c:v>
                </c:pt>
              </c:numCache>
            </c:numRef>
          </c:val>
          <c:extLst>
            <c:ext xmlns:c16="http://schemas.microsoft.com/office/drawing/2014/chart" uri="{C3380CC4-5D6E-409C-BE32-E72D297353CC}">
              <c16:uniqueId val="{00000001-4553-4A3B-A865-03055C8849F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11.71</c:v>
                </c:pt>
                <c:pt idx="1">
                  <c:v>5.41</c:v>
                </c:pt>
                <c:pt idx="2">
                  <c:v>4.29</c:v>
                </c:pt>
                <c:pt idx="3">
                  <c:v>-1.03</c:v>
                </c:pt>
                <c:pt idx="4">
                  <c:v>3.21</c:v>
                </c:pt>
              </c:numCache>
            </c:numRef>
          </c:val>
          <c:smooth val="0"/>
          <c:extLst>
            <c:ext xmlns:c16="http://schemas.microsoft.com/office/drawing/2014/chart" uri="{C3380CC4-5D6E-409C-BE32-E72D297353CC}">
              <c16:uniqueId val="{00000002-4553-4A3B-A865-03055C8849F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0.46</c:v>
                </c:pt>
                <c:pt idx="2">
                  <c:v>#N/A</c:v>
                </c:pt>
                <c:pt idx="3">
                  <c:v>0.42</c:v>
                </c:pt>
                <c:pt idx="4">
                  <c:v>#N/A</c:v>
                </c:pt>
                <c:pt idx="5">
                  <c:v>0.24</c:v>
                </c:pt>
                <c:pt idx="6">
                  <c:v>#N/A</c:v>
                </c:pt>
                <c:pt idx="7">
                  <c:v>2.72</c:v>
                </c:pt>
                <c:pt idx="8">
                  <c:v>0</c:v>
                </c:pt>
                <c:pt idx="9">
                  <c:v>0</c:v>
                </c:pt>
              </c:numCache>
            </c:numRef>
          </c:val>
          <c:extLst>
            <c:ext xmlns:c16="http://schemas.microsoft.com/office/drawing/2014/chart" uri="{C3380CC4-5D6E-409C-BE32-E72D297353CC}">
              <c16:uniqueId val="{00000000-589B-4F8A-9273-BE3440B4F10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89B-4F8A-9273-BE3440B4F108}"/>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589B-4F8A-9273-BE3440B4F108}"/>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589B-4F8A-9273-BE3440B4F108}"/>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0.01</c:v>
                </c:pt>
                <c:pt idx="2">
                  <c:v>#N/A</c:v>
                </c:pt>
                <c:pt idx="3">
                  <c:v>0</c:v>
                </c:pt>
                <c:pt idx="4">
                  <c:v>#N/A</c:v>
                </c:pt>
                <c:pt idx="5">
                  <c:v>0.01</c:v>
                </c:pt>
                <c:pt idx="6">
                  <c:v>#N/A</c:v>
                </c:pt>
                <c:pt idx="7">
                  <c:v>0.02</c:v>
                </c:pt>
                <c:pt idx="8">
                  <c:v>#N/A</c:v>
                </c:pt>
                <c:pt idx="9">
                  <c:v>0.01</c:v>
                </c:pt>
              </c:numCache>
            </c:numRef>
          </c:val>
          <c:extLst>
            <c:ext xmlns:c16="http://schemas.microsoft.com/office/drawing/2014/chart" uri="{C3380CC4-5D6E-409C-BE32-E72D297353CC}">
              <c16:uniqueId val="{00000004-589B-4F8A-9273-BE3440B4F108}"/>
            </c:ext>
          </c:extLst>
        </c:ser>
        <c:ser>
          <c:idx val="5"/>
          <c:order val="5"/>
          <c:tx>
            <c:strRef>
              <c:f>データシート!$A$32</c:f>
              <c:strCache>
                <c:ptCount val="1"/>
                <c:pt idx="0">
                  <c:v>国民健康保険事業特別会計施設勘定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7.0000000000000007E-2</c:v>
                </c:pt>
                <c:pt idx="2">
                  <c:v>#N/A</c:v>
                </c:pt>
                <c:pt idx="3">
                  <c:v>0.17</c:v>
                </c:pt>
                <c:pt idx="4">
                  <c:v>#N/A</c:v>
                </c:pt>
                <c:pt idx="5">
                  <c:v>0.12</c:v>
                </c:pt>
                <c:pt idx="6">
                  <c:v>#N/A</c:v>
                </c:pt>
                <c:pt idx="7">
                  <c:v>0.06</c:v>
                </c:pt>
                <c:pt idx="8">
                  <c:v>#N/A</c:v>
                </c:pt>
                <c:pt idx="9">
                  <c:v>0.09</c:v>
                </c:pt>
              </c:numCache>
            </c:numRef>
          </c:val>
          <c:extLst>
            <c:ext xmlns:c16="http://schemas.microsoft.com/office/drawing/2014/chart" uri="{C3380CC4-5D6E-409C-BE32-E72D297353CC}">
              <c16:uniqueId val="{00000005-589B-4F8A-9273-BE3440B4F108}"/>
            </c:ext>
          </c:extLst>
        </c:ser>
        <c:ser>
          <c:idx val="6"/>
          <c:order val="6"/>
          <c:tx>
            <c:strRef>
              <c:f>データシート!$A$33</c:f>
              <c:strCache>
                <c:ptCount val="1"/>
                <c:pt idx="0">
                  <c:v>国民健康保険事業特別会計事業勘定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0.51</c:v>
                </c:pt>
                <c:pt idx="2">
                  <c:v>#N/A</c:v>
                </c:pt>
                <c:pt idx="3">
                  <c:v>0.32</c:v>
                </c:pt>
                <c:pt idx="4">
                  <c:v>#N/A</c:v>
                </c:pt>
                <c:pt idx="5">
                  <c:v>0.28999999999999998</c:v>
                </c:pt>
                <c:pt idx="6">
                  <c:v>#N/A</c:v>
                </c:pt>
                <c:pt idx="7">
                  <c:v>0.47</c:v>
                </c:pt>
                <c:pt idx="8">
                  <c:v>#N/A</c:v>
                </c:pt>
                <c:pt idx="9">
                  <c:v>0.11</c:v>
                </c:pt>
              </c:numCache>
            </c:numRef>
          </c:val>
          <c:extLst>
            <c:ext xmlns:c16="http://schemas.microsoft.com/office/drawing/2014/chart" uri="{C3380CC4-5D6E-409C-BE32-E72D297353CC}">
              <c16:uniqueId val="{00000006-589B-4F8A-9273-BE3440B4F108}"/>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0.97</c:v>
                </c:pt>
              </c:numCache>
            </c:numRef>
          </c:val>
          <c:extLst>
            <c:ext xmlns:c16="http://schemas.microsoft.com/office/drawing/2014/chart" uri="{C3380CC4-5D6E-409C-BE32-E72D297353CC}">
              <c16:uniqueId val="{00000007-589B-4F8A-9273-BE3440B4F108}"/>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3.8</c:v>
                </c:pt>
                <c:pt idx="2">
                  <c:v>#N/A</c:v>
                </c:pt>
                <c:pt idx="3">
                  <c:v>4.51</c:v>
                </c:pt>
                <c:pt idx="4">
                  <c:v>#N/A</c:v>
                </c:pt>
                <c:pt idx="5">
                  <c:v>6.09</c:v>
                </c:pt>
                <c:pt idx="6">
                  <c:v>#N/A</c:v>
                </c:pt>
                <c:pt idx="7">
                  <c:v>7.07</c:v>
                </c:pt>
                <c:pt idx="8">
                  <c:v>#N/A</c:v>
                </c:pt>
                <c:pt idx="9">
                  <c:v>7.49</c:v>
                </c:pt>
              </c:numCache>
            </c:numRef>
          </c:val>
          <c:extLst>
            <c:ext xmlns:c16="http://schemas.microsoft.com/office/drawing/2014/chart" uri="{C3380CC4-5D6E-409C-BE32-E72D297353CC}">
              <c16:uniqueId val="{00000008-589B-4F8A-9273-BE3440B4F108}"/>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7.07</c:v>
                </c:pt>
                <c:pt idx="2">
                  <c:v>#N/A</c:v>
                </c:pt>
                <c:pt idx="3">
                  <c:v>7.41</c:v>
                </c:pt>
                <c:pt idx="4">
                  <c:v>#N/A</c:v>
                </c:pt>
                <c:pt idx="5">
                  <c:v>8.41</c:v>
                </c:pt>
                <c:pt idx="6">
                  <c:v>#N/A</c:v>
                </c:pt>
                <c:pt idx="7">
                  <c:v>8.58</c:v>
                </c:pt>
                <c:pt idx="8">
                  <c:v>#N/A</c:v>
                </c:pt>
                <c:pt idx="9">
                  <c:v>8.89</c:v>
                </c:pt>
              </c:numCache>
            </c:numRef>
          </c:val>
          <c:extLst>
            <c:ext xmlns:c16="http://schemas.microsoft.com/office/drawing/2014/chart" uri="{C3380CC4-5D6E-409C-BE32-E72D297353CC}">
              <c16:uniqueId val="{00000009-589B-4F8A-9273-BE3440B4F10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1811</c:v>
                </c:pt>
                <c:pt idx="5">
                  <c:v>1778</c:v>
                </c:pt>
                <c:pt idx="8">
                  <c:v>1815</c:v>
                </c:pt>
                <c:pt idx="11">
                  <c:v>1721</c:v>
                </c:pt>
                <c:pt idx="14">
                  <c:v>1647</c:v>
                </c:pt>
              </c:numCache>
            </c:numRef>
          </c:val>
          <c:extLst>
            <c:ext xmlns:c16="http://schemas.microsoft.com/office/drawing/2014/chart" uri="{C3380CC4-5D6E-409C-BE32-E72D297353CC}">
              <c16:uniqueId val="{00000000-3D31-41C2-BF75-D1FF7246BC6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D31-41C2-BF75-D1FF7246BC6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3D31-41C2-BF75-D1FF7246BC6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8</c:v>
                </c:pt>
                <c:pt idx="3">
                  <c:v>6</c:v>
                </c:pt>
                <c:pt idx="6">
                  <c:v>0</c:v>
                </c:pt>
                <c:pt idx="9">
                  <c:v>0</c:v>
                </c:pt>
                <c:pt idx="12">
                  <c:v>0</c:v>
                </c:pt>
              </c:numCache>
            </c:numRef>
          </c:val>
          <c:extLst>
            <c:ext xmlns:c16="http://schemas.microsoft.com/office/drawing/2014/chart" uri="{C3380CC4-5D6E-409C-BE32-E72D297353CC}">
              <c16:uniqueId val="{00000003-3D31-41C2-BF75-D1FF7246BC6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794</c:v>
                </c:pt>
                <c:pt idx="3">
                  <c:v>797</c:v>
                </c:pt>
                <c:pt idx="6">
                  <c:v>793</c:v>
                </c:pt>
                <c:pt idx="9">
                  <c:v>587</c:v>
                </c:pt>
                <c:pt idx="12">
                  <c:v>607</c:v>
                </c:pt>
              </c:numCache>
            </c:numRef>
          </c:val>
          <c:extLst>
            <c:ext xmlns:c16="http://schemas.microsoft.com/office/drawing/2014/chart" uri="{C3380CC4-5D6E-409C-BE32-E72D297353CC}">
              <c16:uniqueId val="{00000004-3D31-41C2-BF75-D1FF7246BC6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D31-41C2-BF75-D1FF7246BC6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D31-41C2-BF75-D1FF7246BC6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1634</c:v>
                </c:pt>
                <c:pt idx="3">
                  <c:v>1638</c:v>
                </c:pt>
                <c:pt idx="6">
                  <c:v>1707</c:v>
                </c:pt>
                <c:pt idx="9">
                  <c:v>1627</c:v>
                </c:pt>
                <c:pt idx="12">
                  <c:v>1674</c:v>
                </c:pt>
              </c:numCache>
            </c:numRef>
          </c:val>
          <c:extLst>
            <c:ext xmlns:c16="http://schemas.microsoft.com/office/drawing/2014/chart" uri="{C3380CC4-5D6E-409C-BE32-E72D297353CC}">
              <c16:uniqueId val="{00000007-3D31-41C2-BF75-D1FF7246BC6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625</c:v>
                </c:pt>
                <c:pt idx="2">
                  <c:v>#N/A</c:v>
                </c:pt>
                <c:pt idx="3">
                  <c:v>#N/A</c:v>
                </c:pt>
                <c:pt idx="4">
                  <c:v>663</c:v>
                </c:pt>
                <c:pt idx="5">
                  <c:v>#N/A</c:v>
                </c:pt>
                <c:pt idx="6">
                  <c:v>#N/A</c:v>
                </c:pt>
                <c:pt idx="7">
                  <c:v>685</c:v>
                </c:pt>
                <c:pt idx="8">
                  <c:v>#N/A</c:v>
                </c:pt>
                <c:pt idx="9">
                  <c:v>#N/A</c:v>
                </c:pt>
                <c:pt idx="10">
                  <c:v>493</c:v>
                </c:pt>
                <c:pt idx="11">
                  <c:v>#N/A</c:v>
                </c:pt>
                <c:pt idx="12">
                  <c:v>#N/A</c:v>
                </c:pt>
                <c:pt idx="13">
                  <c:v>634</c:v>
                </c:pt>
                <c:pt idx="14">
                  <c:v>#N/A</c:v>
                </c:pt>
              </c:numCache>
            </c:numRef>
          </c:val>
          <c:smooth val="0"/>
          <c:extLst>
            <c:ext xmlns:c16="http://schemas.microsoft.com/office/drawing/2014/chart" uri="{C3380CC4-5D6E-409C-BE32-E72D297353CC}">
              <c16:uniqueId val="{00000008-3D31-41C2-BF75-D1FF7246BC6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18751</c:v>
                </c:pt>
                <c:pt idx="5">
                  <c:v>18227</c:v>
                </c:pt>
                <c:pt idx="8">
                  <c:v>17257</c:v>
                </c:pt>
                <c:pt idx="11">
                  <c:v>16830</c:v>
                </c:pt>
                <c:pt idx="14">
                  <c:v>15954</c:v>
                </c:pt>
              </c:numCache>
            </c:numRef>
          </c:val>
          <c:extLst>
            <c:ext xmlns:c16="http://schemas.microsoft.com/office/drawing/2014/chart" uri="{C3380CC4-5D6E-409C-BE32-E72D297353CC}">
              <c16:uniqueId val="{00000000-9A4D-4271-8860-993347F48CA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209</c:v>
                </c:pt>
                <c:pt idx="5">
                  <c:v>199</c:v>
                </c:pt>
                <c:pt idx="8">
                  <c:v>159</c:v>
                </c:pt>
                <c:pt idx="11">
                  <c:v>120</c:v>
                </c:pt>
                <c:pt idx="14">
                  <c:v>94</c:v>
                </c:pt>
              </c:numCache>
            </c:numRef>
          </c:val>
          <c:extLst>
            <c:ext xmlns:c16="http://schemas.microsoft.com/office/drawing/2014/chart" uri="{C3380CC4-5D6E-409C-BE32-E72D297353CC}">
              <c16:uniqueId val="{00000001-9A4D-4271-8860-993347F48CA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4472</c:v>
                </c:pt>
                <c:pt idx="5">
                  <c:v>5055</c:v>
                </c:pt>
                <c:pt idx="8">
                  <c:v>5258</c:v>
                </c:pt>
                <c:pt idx="11">
                  <c:v>4569</c:v>
                </c:pt>
                <c:pt idx="14">
                  <c:v>4746</c:v>
                </c:pt>
              </c:numCache>
            </c:numRef>
          </c:val>
          <c:extLst>
            <c:ext xmlns:c16="http://schemas.microsoft.com/office/drawing/2014/chart" uri="{C3380CC4-5D6E-409C-BE32-E72D297353CC}">
              <c16:uniqueId val="{00000002-9A4D-4271-8860-993347F48CA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A4D-4271-8860-993347F48CA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A4D-4271-8860-993347F48CA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A4D-4271-8860-993347F48CA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1711</c:v>
                </c:pt>
                <c:pt idx="3">
                  <c:v>1740</c:v>
                </c:pt>
                <c:pt idx="6">
                  <c:v>1790</c:v>
                </c:pt>
                <c:pt idx="9">
                  <c:v>1810</c:v>
                </c:pt>
                <c:pt idx="12">
                  <c:v>1877</c:v>
                </c:pt>
              </c:numCache>
            </c:numRef>
          </c:val>
          <c:extLst>
            <c:ext xmlns:c16="http://schemas.microsoft.com/office/drawing/2014/chart" uri="{C3380CC4-5D6E-409C-BE32-E72D297353CC}">
              <c16:uniqueId val="{00000006-9A4D-4271-8860-993347F48CA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6</c:v>
                </c:pt>
                <c:pt idx="3">
                  <c:v>0</c:v>
                </c:pt>
                <c:pt idx="6">
                  <c:v>0</c:v>
                </c:pt>
                <c:pt idx="9">
                  <c:v>0</c:v>
                </c:pt>
                <c:pt idx="12">
                  <c:v>0</c:v>
                </c:pt>
              </c:numCache>
            </c:numRef>
          </c:val>
          <c:extLst>
            <c:ext xmlns:c16="http://schemas.microsoft.com/office/drawing/2014/chart" uri="{C3380CC4-5D6E-409C-BE32-E72D297353CC}">
              <c16:uniqueId val="{00000007-9A4D-4271-8860-993347F48CA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12643</c:v>
                </c:pt>
                <c:pt idx="3">
                  <c:v>11656</c:v>
                </c:pt>
                <c:pt idx="6">
                  <c:v>11283</c:v>
                </c:pt>
                <c:pt idx="9">
                  <c:v>11010</c:v>
                </c:pt>
                <c:pt idx="12">
                  <c:v>10326</c:v>
                </c:pt>
              </c:numCache>
            </c:numRef>
          </c:val>
          <c:extLst>
            <c:ext xmlns:c16="http://schemas.microsoft.com/office/drawing/2014/chart" uri="{C3380CC4-5D6E-409C-BE32-E72D297353CC}">
              <c16:uniqueId val="{00000008-9A4D-4271-8860-993347F48CA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9A4D-4271-8860-993347F48CA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14384</c:v>
                </c:pt>
                <c:pt idx="3">
                  <c:v>14069</c:v>
                </c:pt>
                <c:pt idx="6">
                  <c:v>13855</c:v>
                </c:pt>
                <c:pt idx="9">
                  <c:v>13190</c:v>
                </c:pt>
                <c:pt idx="12">
                  <c:v>12396</c:v>
                </c:pt>
              </c:numCache>
            </c:numRef>
          </c:val>
          <c:extLst>
            <c:ext xmlns:c16="http://schemas.microsoft.com/office/drawing/2014/chart" uri="{C3380CC4-5D6E-409C-BE32-E72D297353CC}">
              <c16:uniqueId val="{0000000A-9A4D-4271-8860-993347F48CA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5311</c:v>
                </c:pt>
                <c:pt idx="2">
                  <c:v>#N/A</c:v>
                </c:pt>
                <c:pt idx="3">
                  <c:v>#N/A</c:v>
                </c:pt>
                <c:pt idx="4">
                  <c:v>3985</c:v>
                </c:pt>
                <c:pt idx="5">
                  <c:v>#N/A</c:v>
                </c:pt>
                <c:pt idx="6">
                  <c:v>#N/A</c:v>
                </c:pt>
                <c:pt idx="7">
                  <c:v>4256</c:v>
                </c:pt>
                <c:pt idx="8">
                  <c:v>#N/A</c:v>
                </c:pt>
                <c:pt idx="9">
                  <c:v>#N/A</c:v>
                </c:pt>
                <c:pt idx="10">
                  <c:v>4491</c:v>
                </c:pt>
                <c:pt idx="11">
                  <c:v>#N/A</c:v>
                </c:pt>
                <c:pt idx="12">
                  <c:v>#N/A</c:v>
                </c:pt>
                <c:pt idx="13">
                  <c:v>3805</c:v>
                </c:pt>
                <c:pt idx="14">
                  <c:v>#N/A</c:v>
                </c:pt>
              </c:numCache>
            </c:numRef>
          </c:val>
          <c:smooth val="0"/>
          <c:extLst>
            <c:ext xmlns:c16="http://schemas.microsoft.com/office/drawing/2014/chart" uri="{C3380CC4-5D6E-409C-BE32-E72D297353CC}">
              <c16:uniqueId val="{0000000B-9A4D-4271-8860-993347F48CA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3525</c:v>
                </c:pt>
                <c:pt idx="1">
                  <c:v>2968</c:v>
                </c:pt>
                <c:pt idx="2">
                  <c:v>2877</c:v>
                </c:pt>
              </c:numCache>
            </c:numRef>
          </c:val>
          <c:extLst>
            <c:ext xmlns:c16="http://schemas.microsoft.com/office/drawing/2014/chart" uri="{C3380CC4-5D6E-409C-BE32-E72D297353CC}">
              <c16:uniqueId val="{00000000-15AE-40A8-B268-DAC2D697E15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15AE-40A8-B268-DAC2D697E15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2756</c:v>
                </c:pt>
                <c:pt idx="1">
                  <c:v>2686</c:v>
                </c:pt>
                <c:pt idx="2">
                  <c:v>2959</c:v>
                </c:pt>
              </c:numCache>
            </c:numRef>
          </c:val>
          <c:extLst>
            <c:ext xmlns:c16="http://schemas.microsoft.com/office/drawing/2014/chart" uri="{C3380CC4-5D6E-409C-BE32-E72D297353CC}">
              <c16:uniqueId val="{00000002-15AE-40A8-B268-DAC2D697E15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秋田県にかほ市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元利償還金</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償還終了額よりも、令和</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年度臨時財政対策債や令和</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年度の防災行政無線強靭化事業、象潟大竹線道路整備事業など大型事業の償還開始額の増加幅が大きかったため、前年度より増加している。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公営企業の元利償還金に対する繰入金</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令和</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6</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月</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日に公営企業化した下水道事業において、令和</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年度に打ち切り決算となったことで一部償還が令和</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6</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年度にずれ込み増加した。ただし令和</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6</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年度に償還終了となった事業が多かったため、令和</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年度までと比較し減少傾向である。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今後の見通し</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早期健全化基準未満ではあるが、財政状況を勘案しながら任意繰上償還の実施を検討するとともに、地方債の新規発行の精査などにより、比率の改善を図る。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本市では現在満期一括償還の地方債を発行していないため、減債基金残高と減債基金積立相当額に該当する数値はない。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秋田県にかほ市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一般会計等に係る地方債の現在高</a:t>
          </a:r>
          <a:r>
            <a:rPr kumimoji="1" lang="en-US" altLang="ja-JP"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地方債発行内容の精査に加え、元利償還の終了や令和</a:t>
          </a:r>
          <a:r>
            <a:rPr kumimoji="1" lang="en-US" altLang="ja-JP"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a:t>
          </a:r>
          <a:r>
            <a:rPr kumimoji="1" lang="ja-JP" altLang="en-US"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年度に再開した任意繰上償還を令和</a:t>
          </a:r>
          <a:r>
            <a:rPr kumimoji="1" lang="en-US" altLang="ja-JP"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6</a:t>
          </a:r>
          <a:r>
            <a:rPr kumimoji="1" lang="ja-JP" altLang="en-US"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年度も実施したことにより、着実に減少している。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公営企業債等繰入見込額</a:t>
          </a:r>
          <a:r>
            <a:rPr kumimoji="1" lang="en-US" altLang="ja-JP"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直近</a:t>
          </a:r>
          <a:r>
            <a:rPr kumimoji="1" lang="en-US" altLang="ja-JP"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a:t>
          </a:r>
          <a:r>
            <a:rPr kumimoji="1" lang="ja-JP" altLang="en-US"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年間は減少傾向であるが、公共下水道整備事業の進捗により増減することから、資本費平準化債の発行により繰入金の平準化を図っている。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充当可能財源等</a:t>
          </a:r>
          <a:r>
            <a:rPr kumimoji="1" lang="en-US" altLang="ja-JP"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充当可能基金は、令和</a:t>
          </a:r>
          <a:r>
            <a:rPr kumimoji="1" lang="en-US" altLang="ja-JP"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6</a:t>
          </a:r>
          <a:r>
            <a:rPr kumimoji="1" lang="ja-JP" altLang="en-US"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年度に前年度より取崩額が減少したこと、ふるさと納税寄附金のみらい創造基金への積立額が増加したことなどにより増加した。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基準財政需要額算入見込額は算入開始より償還終了が多いことなどから直近</a:t>
          </a:r>
          <a:r>
            <a:rPr kumimoji="1" lang="en-US" altLang="ja-JP"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a:t>
          </a:r>
          <a:r>
            <a:rPr kumimoji="1" lang="ja-JP" altLang="en-US"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年間で減少し続けている。</a:t>
          </a:r>
          <a:endParaRPr kumimoji="1" lang="en-US" altLang="ja-JP"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将来負担比率の分子</a:t>
          </a:r>
          <a:r>
            <a:rPr kumimoji="1" lang="en-US" altLang="ja-JP"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令和</a:t>
          </a:r>
          <a:r>
            <a:rPr kumimoji="1" lang="en-US" altLang="ja-JP"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a:t>
          </a:r>
          <a:r>
            <a:rPr kumimoji="1" lang="ja-JP" altLang="en-US"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年度以降増加していたが、一般会計等地方債現在高と公営企業債等繰入見込額の減少により令和</a:t>
          </a:r>
          <a:r>
            <a:rPr kumimoji="1" lang="en-US" altLang="ja-JP"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6</a:t>
          </a:r>
          <a:r>
            <a:rPr kumimoji="1" lang="ja-JP" altLang="en-US"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年度は減少した。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今後の見通し</a:t>
          </a:r>
          <a:r>
            <a:rPr kumimoji="1" lang="en-US" altLang="ja-JP"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早期健全化基準未満ではあるが、今後、充当可能財源等の減少が避けられないことから、財政状況を勘案しながら地方債の新規発行の精査などにより比率の改善を図る。また、公営企業においても一般会計からの繰入金に依存しないよう、料金改定を行うなど経営改善を実施し、将来負担の軽減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秋田県にかほ市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取崩額の内訳は、ふるさと納税に対する本市特産品の返礼や災害応急復旧事業、観光拠点センター駐車場整備事業などへの充当財源として「みらい創造基金」を</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565</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百万円、森林経営管理制度事業などへ「森林環境譲与税基金」を</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24</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百万円、地域振興交付金事業、病院群輪番制事業、国際交流事業などへの充当財源として「地域振興基金」を</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23</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百万円、観光施設の改修工事に伴い「観光振興基金」を</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14</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百万円などとなっている。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一方、積立額の内訳は「みらい創造基金」へふるさと納税寄附金など</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808</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百万円、「森林環境譲与税基金」へ森林環境譲与税</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31</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百万円、「公共施設等総合管理基金」へ一般財源等を</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50</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百万円、「自然エネルギーによるまちづくり基金」へ風力発電周辺施設管理協力金など</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11</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百万円、「観光振興基金」へ施設使用料ほか</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11</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百万円などとなっている。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基金全体としては、前年度比</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181</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百万円増の残高</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5,836</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百万円となった。増加の主な要因は、「財政調整基金」の取崩額が前年度より減少したことや、「みらい創造基金」の取崩額が減少した一方でふるさと納税の積立額が増加したことなどによる。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今後は人口減少による地方税や地方交付税の減収、施設の老朽化や物価高騰などによる維持管理費の増加などにより、取崩額が年々増加していくことが見込まれる。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これからも財政調整基金は標準財政規模の</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15</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％程度の残高を目標としつつ、災害対応のほか緊急に必要な施策の財源とするため基金全体の残高が大きく減少しないよう、健全な財政運営に努めていく。</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・地域振興基金：市民の連帯強化及び地域振興に係る施策</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みらい創造基金：豊かな自然環境の保護や美しい景観の保全事業、伝統芸能や地域文化の伝承並びに史跡等の保全・継承事業、環境保全や環境浄化並びに循環型社会の形成事業、その他活力あるふるさとづくりとして、寄附者の想いに沿うと認められる事業</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・公共施設等総合管理基金：公共施設の計画的な更新、保全及び活用のための整備、長寿命化、統廃合、除却等に関する事業</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・白瀬南極探検隊記念館施設整備基金：白瀬南極探検隊記念館の施設整備及び周辺環境の整備</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・山﨑科学教育振興基金：フェライト子ども科学館及び学校教育を通じて科学的な知識及び想像力を養い、次代に貢献し得る有為な人材の育成を図る施策</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・地域振興基金：地域振興交付金事業、病院群輪番制事業、国際交流事業、集会施設整備事業などの財源として</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23</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百万円を充当した一方で、基金運用収入を</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百万円積み立てたことによる減少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・みらい創造基金：令和</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月豪雨災害に係る災害応急復旧事業、観光拠点センター駐車場整備事業、民有林整備促進事業、鳥海山・飛島ジオパーク推進事業などの財源として</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565</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百万円を充当した一方で、ふるさと納税など</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808</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百万円を積み立てたことによる増加</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・公共施設等総合管理基金：総合福祉交流センター改修事業の財源として</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百万円を充当した一方で、一般財源等を</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50</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百万円積み立てたことによる増加</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・白瀬南極探検隊記念館施設整備基金：収蔵資料デジタルアーカイブ事業の財源として</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百万円を充当したことによる減少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・山﨑科学教育振興基金：施設改修工事や収蔵資料デジタルアーカイブ事業の財源として</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百万円を充当したことによる減少</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・地域振興基金：旧合併特例債を原資としており、市民の連帯強化や地域振興を図ると認められる事業の財源として、令和</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年度は</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23</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百万円、令和</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年度は</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19</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百万円の取崩を予定しており、基金利子分を積み立てる予定</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・みらい創造基金：寄附金（主にふるさと納税）を原資としており、環境保全や史跡等の保全・継承事業のほか、寄附者の想いに沿うと認められる事業の財源として、令和</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年度は</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404</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百万円の取崩を予定しており、寄附金及び基金利子分を積み立てる予定</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前年度に負担した歳出に係る歳入の受け入れが後ろ倒したことの影響などで取崩額が前年度より減少したものの、積立額よりも取崩額が多かったことから残高が前年比</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百万円減少した。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・財政調整基金の残高は、市税や地方交付税の減少、災害や緊急対応など特別の事情による財源不足を補てんするため、標準財政規模の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％程度となるよう努めている。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・今後は人口減少による将来世代の負担増と財政調整基金の残高のバランスを見ながら、基金への積立と地方債の任意繰上償還を検討していく。</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年度に地方債の任意繰上償還の財源として全額取崩を行った。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・今後、積立は行わない見込である。</a:t>
          </a: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秋田県にかほ市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22,075
21,924
241.13
17,534,615
16,772,750
691,182
9,220,525
12,396,221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50.0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年度は前年度より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0.01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増加したものの、類似団体平均を</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0.05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下回った。直近</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年間は横ばいの状況が続いている。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基準財政収入額は、市内企業の業績が好調であったことによる法人住民税の増加や、新規設備投資・課税標準特例期間の終了などによる固定資産税の増加などの理由で全体として増加している。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中長期的には、生産年齢人口を中心とした人口減少など市税収入への影響は避けられない状況にあり、今後も厳しい財政運営が予想される。企業誘致による雇用や移住・定住政策、子育て支援などによる人口減少対策を最優先課題とし、将来的な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87993</xdr:rowOff>
    </xdr:from>
    <xdr:to>
      <xdr:col>23</xdr:col>
      <xdr:colOff>133350</xdr:colOff>
      <xdr:row>44</xdr:row>
      <xdr:rowOff>130628</xdr:rowOff>
    </xdr:to>
    <xdr:cxnSp macro="">
      <xdr:nvCxnSpPr>
        <xdr:cNvPr id="66" name="直線コネクタ 65"/>
        <xdr:cNvCxnSpPr/>
      </xdr:nvCxnSpPr>
      <xdr:spPr>
        <a:xfrm flipV="1">
          <a:off x="4953000" y="6088743"/>
          <a:ext cx="0" cy="15856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7" name="財政力最小値テキスト"/>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8" name="直線コネクタ 67"/>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2920</xdr:rowOff>
    </xdr:from>
    <xdr:ext cx="762000" cy="259045"/>
    <xdr:sp macro="" textlink="">
      <xdr:nvSpPr>
        <xdr:cNvPr id="69" name="財政力最大値テキスト"/>
        <xdr:cNvSpPr txBox="1"/>
      </xdr:nvSpPr>
      <xdr:spPr>
        <a:xfrm>
          <a:off x="5041900" y="583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87993</xdr:rowOff>
    </xdr:from>
    <xdr:to>
      <xdr:col>24</xdr:col>
      <xdr:colOff>12700</xdr:colOff>
      <xdr:row>35</xdr:row>
      <xdr:rowOff>87993</xdr:rowOff>
    </xdr:to>
    <xdr:cxnSp macro="">
      <xdr:nvCxnSpPr>
        <xdr:cNvPr id="70" name="直線コネクタ 69"/>
        <xdr:cNvCxnSpPr/>
      </xdr:nvCxnSpPr>
      <xdr:spPr>
        <a:xfrm>
          <a:off x="4864100" y="608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94343</xdr:rowOff>
    </xdr:from>
    <xdr:to>
      <xdr:col>23</xdr:col>
      <xdr:colOff>133350</xdr:colOff>
      <xdr:row>42</xdr:row>
      <xdr:rowOff>128815</xdr:rowOff>
    </xdr:to>
    <xdr:cxnSp macro="">
      <xdr:nvCxnSpPr>
        <xdr:cNvPr id="71" name="直線コネクタ 70"/>
        <xdr:cNvCxnSpPr/>
      </xdr:nvCxnSpPr>
      <xdr:spPr>
        <a:xfrm flipV="1">
          <a:off x="4114800" y="7295243"/>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59162</xdr:rowOff>
    </xdr:from>
    <xdr:ext cx="762000" cy="259045"/>
    <xdr:sp macro="" textlink="">
      <xdr:nvSpPr>
        <xdr:cNvPr id="72" name="財政力平均値テキスト"/>
        <xdr:cNvSpPr txBox="1"/>
      </xdr:nvSpPr>
      <xdr:spPr>
        <a:xfrm>
          <a:off x="5041900" y="6917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42635</xdr:rowOff>
    </xdr:from>
    <xdr:to>
      <xdr:col>23</xdr:col>
      <xdr:colOff>184150</xdr:colOff>
      <xdr:row>41</xdr:row>
      <xdr:rowOff>144235</xdr:rowOff>
    </xdr:to>
    <xdr:sp macro="" textlink="">
      <xdr:nvSpPr>
        <xdr:cNvPr id="73" name="フローチャート: 判断 72"/>
        <xdr:cNvSpPr/>
      </xdr:nvSpPr>
      <xdr:spPr>
        <a:xfrm>
          <a:off x="49022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128815</xdr:rowOff>
    </xdr:from>
    <xdr:to>
      <xdr:col>19</xdr:col>
      <xdr:colOff>133350</xdr:colOff>
      <xdr:row>42</xdr:row>
      <xdr:rowOff>128815</xdr:rowOff>
    </xdr:to>
    <xdr:cxnSp macro="">
      <xdr:nvCxnSpPr>
        <xdr:cNvPr id="74" name="直線コネクタ 73"/>
        <xdr:cNvCxnSpPr/>
      </xdr:nvCxnSpPr>
      <xdr:spPr>
        <a:xfrm>
          <a:off x="3225800" y="73297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42635</xdr:rowOff>
    </xdr:from>
    <xdr:to>
      <xdr:col>19</xdr:col>
      <xdr:colOff>184150</xdr:colOff>
      <xdr:row>41</xdr:row>
      <xdr:rowOff>144235</xdr:rowOff>
    </xdr:to>
    <xdr:sp macro="" textlink="">
      <xdr:nvSpPr>
        <xdr:cNvPr id="75" name="フローチャート: 判断 74"/>
        <xdr:cNvSpPr/>
      </xdr:nvSpPr>
      <xdr:spPr>
        <a:xfrm>
          <a:off x="4064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154412</xdr:rowOff>
    </xdr:from>
    <xdr:ext cx="736600" cy="259045"/>
    <xdr:sp macro="" textlink="">
      <xdr:nvSpPr>
        <xdr:cNvPr id="76" name="テキスト ボックス 75"/>
        <xdr:cNvSpPr txBox="1"/>
      </xdr:nvSpPr>
      <xdr:spPr>
        <a:xfrm>
          <a:off x="3733800" y="6840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128815</xdr:rowOff>
    </xdr:from>
    <xdr:to>
      <xdr:col>15</xdr:col>
      <xdr:colOff>82550</xdr:colOff>
      <xdr:row>42</xdr:row>
      <xdr:rowOff>128815</xdr:rowOff>
    </xdr:to>
    <xdr:cxnSp macro="">
      <xdr:nvCxnSpPr>
        <xdr:cNvPr id="77" name="直線コネクタ 76"/>
        <xdr:cNvCxnSpPr/>
      </xdr:nvCxnSpPr>
      <xdr:spPr>
        <a:xfrm>
          <a:off x="2336800" y="73297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42635</xdr:rowOff>
    </xdr:from>
    <xdr:to>
      <xdr:col>15</xdr:col>
      <xdr:colOff>133350</xdr:colOff>
      <xdr:row>41</xdr:row>
      <xdr:rowOff>144235</xdr:rowOff>
    </xdr:to>
    <xdr:sp macro="" textlink="">
      <xdr:nvSpPr>
        <xdr:cNvPr id="78" name="フローチャート: 判断 77"/>
        <xdr:cNvSpPr/>
      </xdr:nvSpPr>
      <xdr:spPr>
        <a:xfrm>
          <a:off x="3175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154412</xdr:rowOff>
    </xdr:from>
    <xdr:ext cx="762000" cy="259045"/>
    <xdr:sp macro="" textlink="">
      <xdr:nvSpPr>
        <xdr:cNvPr id="79" name="テキスト ボックス 78"/>
        <xdr:cNvSpPr txBox="1"/>
      </xdr:nvSpPr>
      <xdr:spPr>
        <a:xfrm>
          <a:off x="2844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94343</xdr:rowOff>
    </xdr:from>
    <xdr:to>
      <xdr:col>11</xdr:col>
      <xdr:colOff>31750</xdr:colOff>
      <xdr:row>42</xdr:row>
      <xdr:rowOff>128815</xdr:rowOff>
    </xdr:to>
    <xdr:cxnSp macro="">
      <xdr:nvCxnSpPr>
        <xdr:cNvPr id="80" name="直線コネクタ 79"/>
        <xdr:cNvCxnSpPr/>
      </xdr:nvCxnSpPr>
      <xdr:spPr>
        <a:xfrm>
          <a:off x="1447800" y="7295243"/>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42635</xdr:rowOff>
    </xdr:from>
    <xdr:to>
      <xdr:col>11</xdr:col>
      <xdr:colOff>82550</xdr:colOff>
      <xdr:row>41</xdr:row>
      <xdr:rowOff>144235</xdr:rowOff>
    </xdr:to>
    <xdr:sp macro="" textlink="">
      <xdr:nvSpPr>
        <xdr:cNvPr id="81" name="フローチャート: 判断 80"/>
        <xdr:cNvSpPr/>
      </xdr:nvSpPr>
      <xdr:spPr>
        <a:xfrm>
          <a:off x="2286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154412</xdr:rowOff>
    </xdr:from>
    <xdr:ext cx="762000" cy="259045"/>
    <xdr:sp macro="" textlink="">
      <xdr:nvSpPr>
        <xdr:cNvPr id="82" name="テキスト ボックス 81"/>
        <xdr:cNvSpPr txBox="1"/>
      </xdr:nvSpPr>
      <xdr:spPr>
        <a:xfrm>
          <a:off x="1955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8165</xdr:rowOff>
    </xdr:from>
    <xdr:to>
      <xdr:col>7</xdr:col>
      <xdr:colOff>31750</xdr:colOff>
      <xdr:row>41</xdr:row>
      <xdr:rowOff>109765</xdr:rowOff>
    </xdr:to>
    <xdr:sp macro="" textlink="">
      <xdr:nvSpPr>
        <xdr:cNvPr id="83" name="フローチャート: 判断 82"/>
        <xdr:cNvSpPr/>
      </xdr:nvSpPr>
      <xdr:spPr>
        <a:xfrm>
          <a:off x="1397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119942</xdr:rowOff>
    </xdr:from>
    <xdr:ext cx="762000" cy="259045"/>
    <xdr:sp macro="" textlink="">
      <xdr:nvSpPr>
        <xdr:cNvPr id="84" name="テキスト ボックス 83"/>
        <xdr:cNvSpPr txBox="1"/>
      </xdr:nvSpPr>
      <xdr:spPr>
        <a:xfrm>
          <a:off x="1066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43543</xdr:rowOff>
    </xdr:from>
    <xdr:to>
      <xdr:col>23</xdr:col>
      <xdr:colOff>184150</xdr:colOff>
      <xdr:row>42</xdr:row>
      <xdr:rowOff>145143</xdr:rowOff>
    </xdr:to>
    <xdr:sp macro="" textlink="">
      <xdr:nvSpPr>
        <xdr:cNvPr id="90" name="楕円 89"/>
        <xdr:cNvSpPr/>
      </xdr:nvSpPr>
      <xdr:spPr>
        <a:xfrm>
          <a:off x="49022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15620</xdr:rowOff>
    </xdr:from>
    <xdr:ext cx="762000" cy="259045"/>
    <xdr:sp macro="" textlink="">
      <xdr:nvSpPr>
        <xdr:cNvPr id="91" name="財政力該当値テキスト"/>
        <xdr:cNvSpPr txBox="1"/>
      </xdr:nvSpPr>
      <xdr:spPr>
        <a:xfrm>
          <a:off x="5041900" y="721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78015</xdr:rowOff>
    </xdr:from>
    <xdr:to>
      <xdr:col>19</xdr:col>
      <xdr:colOff>184150</xdr:colOff>
      <xdr:row>43</xdr:row>
      <xdr:rowOff>8165</xdr:rowOff>
    </xdr:to>
    <xdr:sp macro="" textlink="">
      <xdr:nvSpPr>
        <xdr:cNvPr id="92" name="楕円 91"/>
        <xdr:cNvSpPr/>
      </xdr:nvSpPr>
      <xdr:spPr>
        <a:xfrm>
          <a:off x="40640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164392</xdr:rowOff>
    </xdr:from>
    <xdr:ext cx="736600" cy="259045"/>
    <xdr:sp macro="" textlink="">
      <xdr:nvSpPr>
        <xdr:cNvPr id="93" name="テキスト ボックス 92"/>
        <xdr:cNvSpPr txBox="1"/>
      </xdr:nvSpPr>
      <xdr:spPr>
        <a:xfrm>
          <a:off x="3733800" y="7365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78015</xdr:rowOff>
    </xdr:from>
    <xdr:to>
      <xdr:col>15</xdr:col>
      <xdr:colOff>133350</xdr:colOff>
      <xdr:row>43</xdr:row>
      <xdr:rowOff>8165</xdr:rowOff>
    </xdr:to>
    <xdr:sp macro="" textlink="">
      <xdr:nvSpPr>
        <xdr:cNvPr id="94" name="楕円 93"/>
        <xdr:cNvSpPr/>
      </xdr:nvSpPr>
      <xdr:spPr>
        <a:xfrm>
          <a:off x="31750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164392</xdr:rowOff>
    </xdr:from>
    <xdr:ext cx="762000" cy="259045"/>
    <xdr:sp macro="" textlink="">
      <xdr:nvSpPr>
        <xdr:cNvPr id="95" name="テキスト ボックス 94"/>
        <xdr:cNvSpPr txBox="1"/>
      </xdr:nvSpPr>
      <xdr:spPr>
        <a:xfrm>
          <a:off x="28448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78015</xdr:rowOff>
    </xdr:from>
    <xdr:to>
      <xdr:col>11</xdr:col>
      <xdr:colOff>82550</xdr:colOff>
      <xdr:row>43</xdr:row>
      <xdr:rowOff>8165</xdr:rowOff>
    </xdr:to>
    <xdr:sp macro="" textlink="">
      <xdr:nvSpPr>
        <xdr:cNvPr id="96" name="楕円 95"/>
        <xdr:cNvSpPr/>
      </xdr:nvSpPr>
      <xdr:spPr>
        <a:xfrm>
          <a:off x="22860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164392</xdr:rowOff>
    </xdr:from>
    <xdr:ext cx="762000" cy="259045"/>
    <xdr:sp macro="" textlink="">
      <xdr:nvSpPr>
        <xdr:cNvPr id="97" name="テキスト ボックス 96"/>
        <xdr:cNvSpPr txBox="1"/>
      </xdr:nvSpPr>
      <xdr:spPr>
        <a:xfrm>
          <a:off x="19558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43543</xdr:rowOff>
    </xdr:from>
    <xdr:to>
      <xdr:col>7</xdr:col>
      <xdr:colOff>31750</xdr:colOff>
      <xdr:row>42</xdr:row>
      <xdr:rowOff>145143</xdr:rowOff>
    </xdr:to>
    <xdr:sp macro="" textlink="">
      <xdr:nvSpPr>
        <xdr:cNvPr id="98" name="楕円 97"/>
        <xdr:cNvSpPr/>
      </xdr:nvSpPr>
      <xdr:spPr>
        <a:xfrm>
          <a:off x="13970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129920</xdr:rowOff>
    </xdr:from>
    <xdr:ext cx="762000" cy="259045"/>
    <xdr:sp macro="" textlink="">
      <xdr:nvSpPr>
        <xdr:cNvPr id="99" name="テキスト ボックス 98"/>
        <xdr:cNvSpPr txBox="1"/>
      </xdr:nvSpPr>
      <xdr:spPr>
        <a:xfrm>
          <a:off x="1066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前年比</a:t>
          </a:r>
          <a:r>
            <a:rPr kumimoji="1" lang="en-US" altLang="ja-JP" sz="8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a:t>
          </a:r>
          <a:r>
            <a:rPr kumimoji="1" lang="ja-JP" altLang="en-US" sz="8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ポイント悪化し、類似団体平均との差は</a:t>
          </a:r>
          <a:r>
            <a:rPr kumimoji="1" lang="en-US" altLang="ja-JP" sz="8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a:t>
          </a:r>
          <a:r>
            <a:rPr kumimoji="1" lang="ja-JP" altLang="en-US" sz="8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ポイントとなった。</a:t>
          </a:r>
          <a:endParaRPr kumimoji="1" lang="en-US" altLang="ja-JP" sz="8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比率の分母は前年度より増加したが、分子の増加幅の方が大きいため、比率が悪化した。</a:t>
          </a:r>
          <a:endParaRPr kumimoji="1" lang="en-US" altLang="ja-JP" sz="8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比率の分母のうち、臨時財政対策債は地方財政計画における発行可能額減少と普通交付税再算定にて創設された費目分を考慮し借入しなかったことで皆減した。一方、地方特例交付金が定額減税や住宅ローン減税の補填として増加したこと、普通交付税が各種事業債の算入終了より算入開始が多いことや再算定により追加交付されたことなどにより増加した。</a:t>
          </a:r>
          <a:endParaRPr kumimoji="1" lang="en-US" altLang="ja-JP" sz="8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比率の分子である経常的経費充当一般財源は、分母以上に増加した。会計年度職員の給与改定・勤勉手当支給開始による人件費の増加や、除雪委託料や老朽化施設の修繕にかかる維持補修費の増加、保育園・認定こども園運営経費への負担金や児童手当の制度改正により扶助費が増加していることなどが主な要因である。</a:t>
          </a:r>
          <a:endParaRPr kumimoji="1" lang="en-US" altLang="ja-JP" sz="8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人口減少に起因する財政規模の縮小は避けられない。一方で公共施設の維持管理費や社会保障費は社会情勢の影響を受け年々増大している。人件費、物件費、公債費などの経常費用の抑制に努めるとともに今後の施設管理の検討を行い、比率の改善を図っていく。</a:t>
          </a: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66</xdr:row>
      <xdr:rowOff>106680</xdr:rowOff>
    </xdr:to>
    <xdr:cxnSp macro="">
      <xdr:nvCxnSpPr>
        <xdr:cNvPr id="129" name="直線コネクタ 128"/>
        <xdr:cNvCxnSpPr/>
      </xdr:nvCxnSpPr>
      <xdr:spPr>
        <a:xfrm flipV="1">
          <a:off x="4953000" y="10264140"/>
          <a:ext cx="0" cy="11582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78757</xdr:rowOff>
    </xdr:from>
    <xdr:ext cx="762000" cy="259045"/>
    <xdr:sp macro="" textlink="">
      <xdr:nvSpPr>
        <xdr:cNvPr id="130" name="財政構造の弾力性最小値テキスト"/>
        <xdr:cNvSpPr txBox="1"/>
      </xdr:nvSpPr>
      <xdr:spPr>
        <a:xfrm>
          <a:off x="5041900" y="1139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106680</xdr:rowOff>
    </xdr:from>
    <xdr:to>
      <xdr:col>24</xdr:col>
      <xdr:colOff>12700</xdr:colOff>
      <xdr:row>66</xdr:row>
      <xdr:rowOff>106680</xdr:rowOff>
    </xdr:to>
    <xdr:cxnSp macro="">
      <xdr:nvCxnSpPr>
        <xdr:cNvPr id="131" name="直線コネクタ 130"/>
        <xdr:cNvCxnSpPr/>
      </xdr:nvCxnSpPr>
      <xdr:spPr>
        <a:xfrm>
          <a:off x="4864100" y="1142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32" name="財政構造の弾力性最大値テキスト"/>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33" name="直線コネクタ 132"/>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119380</xdr:rowOff>
    </xdr:from>
    <xdr:to>
      <xdr:col>23</xdr:col>
      <xdr:colOff>133350</xdr:colOff>
      <xdr:row>62</xdr:row>
      <xdr:rowOff>124883</xdr:rowOff>
    </xdr:to>
    <xdr:cxnSp macro="">
      <xdr:nvCxnSpPr>
        <xdr:cNvPr id="134" name="直線コネクタ 133"/>
        <xdr:cNvCxnSpPr/>
      </xdr:nvCxnSpPr>
      <xdr:spPr>
        <a:xfrm>
          <a:off x="4114800" y="10577830"/>
          <a:ext cx="838200" cy="17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85107</xdr:rowOff>
    </xdr:from>
    <xdr:ext cx="762000" cy="259045"/>
    <xdr:sp macro="" textlink="">
      <xdr:nvSpPr>
        <xdr:cNvPr id="135" name="財政構造の弾力性平均値テキスト"/>
        <xdr:cNvSpPr txBox="1"/>
      </xdr:nvSpPr>
      <xdr:spPr>
        <a:xfrm>
          <a:off x="5041900" y="10372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68580</xdr:rowOff>
    </xdr:from>
    <xdr:to>
      <xdr:col>23</xdr:col>
      <xdr:colOff>184150</xdr:colOff>
      <xdr:row>61</xdr:row>
      <xdr:rowOff>170180</xdr:rowOff>
    </xdr:to>
    <xdr:sp macro="" textlink="">
      <xdr:nvSpPr>
        <xdr:cNvPr id="136" name="フローチャート: 判断 135"/>
        <xdr:cNvSpPr/>
      </xdr:nvSpPr>
      <xdr:spPr>
        <a:xfrm>
          <a:off x="49022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111337</xdr:rowOff>
    </xdr:from>
    <xdr:to>
      <xdr:col>19</xdr:col>
      <xdr:colOff>133350</xdr:colOff>
      <xdr:row>61</xdr:row>
      <xdr:rowOff>119380</xdr:rowOff>
    </xdr:to>
    <xdr:cxnSp macro="">
      <xdr:nvCxnSpPr>
        <xdr:cNvPr id="137" name="直線コネクタ 136"/>
        <xdr:cNvCxnSpPr/>
      </xdr:nvCxnSpPr>
      <xdr:spPr>
        <a:xfrm>
          <a:off x="3225800" y="1056978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4233</xdr:rowOff>
    </xdr:from>
    <xdr:to>
      <xdr:col>19</xdr:col>
      <xdr:colOff>184150</xdr:colOff>
      <xdr:row>61</xdr:row>
      <xdr:rowOff>105833</xdr:rowOff>
    </xdr:to>
    <xdr:sp macro="" textlink="">
      <xdr:nvSpPr>
        <xdr:cNvPr id="138" name="フローチャート: 判断 137"/>
        <xdr:cNvSpPr/>
      </xdr:nvSpPr>
      <xdr:spPr>
        <a:xfrm>
          <a:off x="4064000" y="1046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116010</xdr:rowOff>
    </xdr:from>
    <xdr:ext cx="736600" cy="259045"/>
    <xdr:sp macro="" textlink="">
      <xdr:nvSpPr>
        <xdr:cNvPr id="139" name="テキスト ボックス 138"/>
        <xdr:cNvSpPr txBox="1"/>
      </xdr:nvSpPr>
      <xdr:spPr>
        <a:xfrm>
          <a:off x="3733800" y="102315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17356</xdr:rowOff>
    </xdr:from>
    <xdr:to>
      <xdr:col>15</xdr:col>
      <xdr:colOff>82550</xdr:colOff>
      <xdr:row>61</xdr:row>
      <xdr:rowOff>111337</xdr:rowOff>
    </xdr:to>
    <xdr:cxnSp macro="">
      <xdr:nvCxnSpPr>
        <xdr:cNvPr id="140" name="直線コネクタ 139"/>
        <xdr:cNvCxnSpPr/>
      </xdr:nvCxnSpPr>
      <xdr:spPr>
        <a:xfrm>
          <a:off x="2336800" y="10304356"/>
          <a:ext cx="889000" cy="265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127423</xdr:rowOff>
    </xdr:from>
    <xdr:to>
      <xdr:col>15</xdr:col>
      <xdr:colOff>133350</xdr:colOff>
      <xdr:row>61</xdr:row>
      <xdr:rowOff>57573</xdr:rowOff>
    </xdr:to>
    <xdr:sp macro="" textlink="">
      <xdr:nvSpPr>
        <xdr:cNvPr id="141" name="フローチャート: 判断 140"/>
        <xdr:cNvSpPr/>
      </xdr:nvSpPr>
      <xdr:spPr>
        <a:xfrm>
          <a:off x="3175000" y="10414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67750</xdr:rowOff>
    </xdr:from>
    <xdr:ext cx="762000" cy="259045"/>
    <xdr:sp macro="" textlink="">
      <xdr:nvSpPr>
        <xdr:cNvPr id="142" name="テキスト ボックス 141"/>
        <xdr:cNvSpPr txBox="1"/>
      </xdr:nvSpPr>
      <xdr:spPr>
        <a:xfrm>
          <a:off x="2844800" y="10183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17356</xdr:rowOff>
    </xdr:from>
    <xdr:to>
      <xdr:col>11</xdr:col>
      <xdr:colOff>31750</xdr:colOff>
      <xdr:row>60</xdr:row>
      <xdr:rowOff>81704</xdr:rowOff>
    </xdr:to>
    <xdr:cxnSp macro="">
      <xdr:nvCxnSpPr>
        <xdr:cNvPr id="143" name="直線コネクタ 142"/>
        <xdr:cNvCxnSpPr/>
      </xdr:nvCxnSpPr>
      <xdr:spPr>
        <a:xfrm flipV="1">
          <a:off x="1447800" y="10304356"/>
          <a:ext cx="889000" cy="6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58</xdr:row>
      <xdr:rowOff>156633</xdr:rowOff>
    </xdr:from>
    <xdr:to>
      <xdr:col>11</xdr:col>
      <xdr:colOff>82550</xdr:colOff>
      <xdr:row>59</xdr:row>
      <xdr:rowOff>86783</xdr:rowOff>
    </xdr:to>
    <xdr:sp macro="" textlink="">
      <xdr:nvSpPr>
        <xdr:cNvPr id="144" name="フローチャート: 判断 143"/>
        <xdr:cNvSpPr/>
      </xdr:nvSpPr>
      <xdr:spPr>
        <a:xfrm>
          <a:off x="2286000" y="1010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96960</xdr:rowOff>
    </xdr:from>
    <xdr:ext cx="762000" cy="259045"/>
    <xdr:sp macro="" textlink="">
      <xdr:nvSpPr>
        <xdr:cNvPr id="145" name="テキスト ボックス 144"/>
        <xdr:cNvSpPr txBox="1"/>
      </xdr:nvSpPr>
      <xdr:spPr>
        <a:xfrm>
          <a:off x="1955800" y="986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159596</xdr:rowOff>
    </xdr:from>
    <xdr:to>
      <xdr:col>7</xdr:col>
      <xdr:colOff>31750</xdr:colOff>
      <xdr:row>61</xdr:row>
      <xdr:rowOff>89746</xdr:rowOff>
    </xdr:to>
    <xdr:sp macro="" textlink="">
      <xdr:nvSpPr>
        <xdr:cNvPr id="146" name="フローチャート: 判断 145"/>
        <xdr:cNvSpPr/>
      </xdr:nvSpPr>
      <xdr:spPr>
        <a:xfrm>
          <a:off x="1397000" y="1044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74523</xdr:rowOff>
    </xdr:from>
    <xdr:ext cx="762000" cy="259045"/>
    <xdr:sp macro="" textlink="">
      <xdr:nvSpPr>
        <xdr:cNvPr id="147" name="テキスト ボックス 146"/>
        <xdr:cNvSpPr txBox="1"/>
      </xdr:nvSpPr>
      <xdr:spPr>
        <a:xfrm>
          <a:off x="1066800" y="10532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74083</xdr:rowOff>
    </xdr:from>
    <xdr:to>
      <xdr:col>23</xdr:col>
      <xdr:colOff>184150</xdr:colOff>
      <xdr:row>63</xdr:row>
      <xdr:rowOff>4233</xdr:rowOff>
    </xdr:to>
    <xdr:sp macro="" textlink="">
      <xdr:nvSpPr>
        <xdr:cNvPr id="153" name="楕円 152"/>
        <xdr:cNvSpPr/>
      </xdr:nvSpPr>
      <xdr:spPr>
        <a:xfrm>
          <a:off x="4902200" y="1070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46160</xdr:rowOff>
    </xdr:from>
    <xdr:ext cx="762000" cy="259045"/>
    <xdr:sp macro="" textlink="">
      <xdr:nvSpPr>
        <xdr:cNvPr id="154" name="財政構造の弾力性該当値テキスト"/>
        <xdr:cNvSpPr txBox="1"/>
      </xdr:nvSpPr>
      <xdr:spPr>
        <a:xfrm>
          <a:off x="5041900" y="10676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68580</xdr:rowOff>
    </xdr:from>
    <xdr:to>
      <xdr:col>19</xdr:col>
      <xdr:colOff>184150</xdr:colOff>
      <xdr:row>61</xdr:row>
      <xdr:rowOff>170180</xdr:rowOff>
    </xdr:to>
    <xdr:sp macro="" textlink="">
      <xdr:nvSpPr>
        <xdr:cNvPr id="155" name="楕円 154"/>
        <xdr:cNvSpPr/>
      </xdr:nvSpPr>
      <xdr:spPr>
        <a:xfrm>
          <a:off x="4064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154957</xdr:rowOff>
    </xdr:from>
    <xdr:ext cx="736600" cy="259045"/>
    <xdr:sp macro="" textlink="">
      <xdr:nvSpPr>
        <xdr:cNvPr id="156" name="テキスト ボックス 155"/>
        <xdr:cNvSpPr txBox="1"/>
      </xdr:nvSpPr>
      <xdr:spPr>
        <a:xfrm>
          <a:off x="3733800" y="10613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60537</xdr:rowOff>
    </xdr:from>
    <xdr:to>
      <xdr:col>15</xdr:col>
      <xdr:colOff>133350</xdr:colOff>
      <xdr:row>61</xdr:row>
      <xdr:rowOff>162137</xdr:rowOff>
    </xdr:to>
    <xdr:sp macro="" textlink="">
      <xdr:nvSpPr>
        <xdr:cNvPr id="157" name="楕円 156"/>
        <xdr:cNvSpPr/>
      </xdr:nvSpPr>
      <xdr:spPr>
        <a:xfrm>
          <a:off x="3175000" y="1051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146914</xdr:rowOff>
    </xdr:from>
    <xdr:ext cx="762000" cy="259045"/>
    <xdr:sp macro="" textlink="">
      <xdr:nvSpPr>
        <xdr:cNvPr id="158" name="テキスト ボックス 157"/>
        <xdr:cNvSpPr txBox="1"/>
      </xdr:nvSpPr>
      <xdr:spPr>
        <a:xfrm>
          <a:off x="2844800" y="1060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138006</xdr:rowOff>
    </xdr:from>
    <xdr:to>
      <xdr:col>11</xdr:col>
      <xdr:colOff>82550</xdr:colOff>
      <xdr:row>60</xdr:row>
      <xdr:rowOff>68156</xdr:rowOff>
    </xdr:to>
    <xdr:sp macro="" textlink="">
      <xdr:nvSpPr>
        <xdr:cNvPr id="159" name="楕円 158"/>
        <xdr:cNvSpPr/>
      </xdr:nvSpPr>
      <xdr:spPr>
        <a:xfrm>
          <a:off x="2286000" y="102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52933</xdr:rowOff>
    </xdr:from>
    <xdr:ext cx="762000" cy="259045"/>
    <xdr:sp macro="" textlink="">
      <xdr:nvSpPr>
        <xdr:cNvPr id="160" name="テキスト ボックス 159"/>
        <xdr:cNvSpPr txBox="1"/>
      </xdr:nvSpPr>
      <xdr:spPr>
        <a:xfrm>
          <a:off x="1955800" y="103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30904</xdr:rowOff>
    </xdr:from>
    <xdr:to>
      <xdr:col>7</xdr:col>
      <xdr:colOff>31750</xdr:colOff>
      <xdr:row>60</xdr:row>
      <xdr:rowOff>132504</xdr:rowOff>
    </xdr:to>
    <xdr:sp macro="" textlink="">
      <xdr:nvSpPr>
        <xdr:cNvPr id="161" name="楕円 160"/>
        <xdr:cNvSpPr/>
      </xdr:nvSpPr>
      <xdr:spPr>
        <a:xfrm>
          <a:off x="1397000" y="1031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142681</xdr:rowOff>
    </xdr:from>
    <xdr:ext cx="762000" cy="259045"/>
    <xdr:sp macro="" textlink="">
      <xdr:nvSpPr>
        <xdr:cNvPr id="162" name="テキスト ボックス 161"/>
        <xdr:cNvSpPr txBox="1"/>
      </xdr:nvSpPr>
      <xdr:spPr>
        <a:xfrm>
          <a:off x="1066800" y="1008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[258,875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前年度比</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8,124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円減少したが、類似団体平均を</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40,224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円上回っている。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人件費は、会計年度職員の給与改定や、勤勉手当の支給開始が主な要因となり増加した。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物件費は、収蔵資料デジタルアーカイブ化事業委託料の皆増などの一方、ふるさと納税特産品返礼事業の減少や、生活応援商品券事業委託料や高機能消防指令センター等更新事業委託料が事業終了により皆減したことで、全体として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にかほ市行財政改革大綱」に基づき、事務事業の効率化を進め、行政経費の抑制を図るとともに、「にかほ市公共施設等総合管理計画」を基本とした公共施設の統廃合、計画的改修による管理運営費用等経費の削減に努める。</a:t>
          </a: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9" name="直線コネクタ 178"/>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0" name="テキスト ボックス 179"/>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1" name="直線コネクタ 180"/>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2" name="テキスト ボックス 181"/>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3" name="直線コネクタ 182"/>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4" name="テキスト ボックス 183"/>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5" name="直線コネクタ 184"/>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6" name="テキスト ボックス 185"/>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168360</xdr:rowOff>
    </xdr:from>
    <xdr:to>
      <xdr:col>23</xdr:col>
      <xdr:colOff>133350</xdr:colOff>
      <xdr:row>88</xdr:row>
      <xdr:rowOff>122064</xdr:rowOff>
    </xdr:to>
    <xdr:cxnSp macro="">
      <xdr:nvCxnSpPr>
        <xdr:cNvPr id="190" name="直線コネクタ 189"/>
        <xdr:cNvCxnSpPr/>
      </xdr:nvCxnSpPr>
      <xdr:spPr>
        <a:xfrm flipV="1">
          <a:off x="4953000" y="14055810"/>
          <a:ext cx="0" cy="11538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94141</xdr:rowOff>
    </xdr:from>
    <xdr:ext cx="762000" cy="259045"/>
    <xdr:sp macro="" textlink="">
      <xdr:nvSpPr>
        <xdr:cNvPr id="191" name="人件費・物件費等の状況最小値テキスト"/>
        <xdr:cNvSpPr txBox="1"/>
      </xdr:nvSpPr>
      <xdr:spPr>
        <a:xfrm>
          <a:off x="5041900" y="15181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122064</xdr:rowOff>
    </xdr:from>
    <xdr:to>
      <xdr:col>24</xdr:col>
      <xdr:colOff>12700</xdr:colOff>
      <xdr:row>88</xdr:row>
      <xdr:rowOff>122064</xdr:rowOff>
    </xdr:to>
    <xdr:cxnSp macro="">
      <xdr:nvCxnSpPr>
        <xdr:cNvPr id="192" name="直線コネクタ 191"/>
        <xdr:cNvCxnSpPr/>
      </xdr:nvCxnSpPr>
      <xdr:spPr>
        <a:xfrm>
          <a:off x="4864100" y="15209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83287</xdr:rowOff>
    </xdr:from>
    <xdr:ext cx="762000" cy="259045"/>
    <xdr:sp macro="" textlink="">
      <xdr:nvSpPr>
        <xdr:cNvPr id="193" name="人件費・物件費等の状況最大値テキスト"/>
        <xdr:cNvSpPr txBox="1"/>
      </xdr:nvSpPr>
      <xdr:spPr>
        <a:xfrm>
          <a:off x="5041900" y="13799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168360</xdr:rowOff>
    </xdr:from>
    <xdr:to>
      <xdr:col>24</xdr:col>
      <xdr:colOff>12700</xdr:colOff>
      <xdr:row>81</xdr:row>
      <xdr:rowOff>168360</xdr:rowOff>
    </xdr:to>
    <xdr:cxnSp macro="">
      <xdr:nvCxnSpPr>
        <xdr:cNvPr id="194" name="直線コネクタ 193"/>
        <xdr:cNvCxnSpPr/>
      </xdr:nvCxnSpPr>
      <xdr:spPr>
        <a:xfrm>
          <a:off x="4864100" y="14055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74581</xdr:rowOff>
    </xdr:from>
    <xdr:to>
      <xdr:col>23</xdr:col>
      <xdr:colOff>133350</xdr:colOff>
      <xdr:row>85</xdr:row>
      <xdr:rowOff>113787</xdr:rowOff>
    </xdr:to>
    <xdr:cxnSp macro="">
      <xdr:nvCxnSpPr>
        <xdr:cNvPr id="195" name="直線コネクタ 194"/>
        <xdr:cNvCxnSpPr/>
      </xdr:nvCxnSpPr>
      <xdr:spPr>
        <a:xfrm flipV="1">
          <a:off x="4114800" y="14647831"/>
          <a:ext cx="838200" cy="39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17637</xdr:rowOff>
    </xdr:from>
    <xdr:ext cx="762000" cy="259045"/>
    <xdr:sp macro="" textlink="">
      <xdr:nvSpPr>
        <xdr:cNvPr id="196" name="人件費・物件費等の状況平均値テキスト"/>
        <xdr:cNvSpPr txBox="1"/>
      </xdr:nvSpPr>
      <xdr:spPr>
        <a:xfrm>
          <a:off x="5041900" y="14247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1110</xdr:rowOff>
    </xdr:from>
    <xdr:to>
      <xdr:col>23</xdr:col>
      <xdr:colOff>184150</xdr:colOff>
      <xdr:row>84</xdr:row>
      <xdr:rowOff>102710</xdr:rowOff>
    </xdr:to>
    <xdr:sp macro="" textlink="">
      <xdr:nvSpPr>
        <xdr:cNvPr id="197" name="フローチャート: 判断 196"/>
        <xdr:cNvSpPr/>
      </xdr:nvSpPr>
      <xdr:spPr>
        <a:xfrm>
          <a:off x="4902200" y="1440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77867</xdr:rowOff>
    </xdr:from>
    <xdr:to>
      <xdr:col>19</xdr:col>
      <xdr:colOff>133350</xdr:colOff>
      <xdr:row>85</xdr:row>
      <xdr:rowOff>113787</xdr:rowOff>
    </xdr:to>
    <xdr:cxnSp macro="">
      <xdr:nvCxnSpPr>
        <xdr:cNvPr id="198" name="直線コネクタ 197"/>
        <xdr:cNvCxnSpPr/>
      </xdr:nvCxnSpPr>
      <xdr:spPr>
        <a:xfrm>
          <a:off x="3225800" y="14651117"/>
          <a:ext cx="889000" cy="35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90252</xdr:rowOff>
    </xdr:from>
    <xdr:to>
      <xdr:col>19</xdr:col>
      <xdr:colOff>184150</xdr:colOff>
      <xdr:row>84</xdr:row>
      <xdr:rowOff>20402</xdr:rowOff>
    </xdr:to>
    <xdr:sp macro="" textlink="">
      <xdr:nvSpPr>
        <xdr:cNvPr id="199" name="フローチャート: 判断 198"/>
        <xdr:cNvSpPr/>
      </xdr:nvSpPr>
      <xdr:spPr>
        <a:xfrm>
          <a:off x="4064000" y="1432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30579</xdr:rowOff>
    </xdr:from>
    <xdr:ext cx="736600" cy="259045"/>
    <xdr:sp macro="" textlink="">
      <xdr:nvSpPr>
        <xdr:cNvPr id="200" name="テキスト ボックス 199"/>
        <xdr:cNvSpPr txBox="1"/>
      </xdr:nvSpPr>
      <xdr:spPr>
        <a:xfrm>
          <a:off x="3733800" y="140894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65359</xdr:rowOff>
    </xdr:from>
    <xdr:to>
      <xdr:col>15</xdr:col>
      <xdr:colOff>82550</xdr:colOff>
      <xdr:row>85</xdr:row>
      <xdr:rowOff>77867</xdr:rowOff>
    </xdr:to>
    <xdr:cxnSp macro="">
      <xdr:nvCxnSpPr>
        <xdr:cNvPr id="201" name="直線コネクタ 200"/>
        <xdr:cNvCxnSpPr/>
      </xdr:nvCxnSpPr>
      <xdr:spPr>
        <a:xfrm>
          <a:off x="2336800" y="14638609"/>
          <a:ext cx="889000" cy="12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86049</xdr:rowOff>
    </xdr:from>
    <xdr:to>
      <xdr:col>15</xdr:col>
      <xdr:colOff>133350</xdr:colOff>
      <xdr:row>84</xdr:row>
      <xdr:rowOff>16199</xdr:rowOff>
    </xdr:to>
    <xdr:sp macro="" textlink="">
      <xdr:nvSpPr>
        <xdr:cNvPr id="202" name="フローチャート: 判断 201"/>
        <xdr:cNvSpPr/>
      </xdr:nvSpPr>
      <xdr:spPr>
        <a:xfrm>
          <a:off x="3175000" y="1431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26376</xdr:rowOff>
    </xdr:from>
    <xdr:ext cx="762000" cy="259045"/>
    <xdr:sp macro="" textlink="">
      <xdr:nvSpPr>
        <xdr:cNvPr id="203" name="テキスト ボックス 202"/>
        <xdr:cNvSpPr txBox="1"/>
      </xdr:nvSpPr>
      <xdr:spPr>
        <a:xfrm>
          <a:off x="2844800" y="14085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103814</xdr:rowOff>
    </xdr:from>
    <xdr:to>
      <xdr:col>11</xdr:col>
      <xdr:colOff>31750</xdr:colOff>
      <xdr:row>85</xdr:row>
      <xdr:rowOff>65359</xdr:rowOff>
    </xdr:to>
    <xdr:cxnSp macro="">
      <xdr:nvCxnSpPr>
        <xdr:cNvPr id="204" name="直線コネクタ 203"/>
        <xdr:cNvCxnSpPr/>
      </xdr:nvCxnSpPr>
      <xdr:spPr>
        <a:xfrm>
          <a:off x="1447800" y="14505614"/>
          <a:ext cx="889000" cy="132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51794</xdr:rowOff>
    </xdr:from>
    <xdr:to>
      <xdr:col>11</xdr:col>
      <xdr:colOff>82550</xdr:colOff>
      <xdr:row>83</xdr:row>
      <xdr:rowOff>153394</xdr:rowOff>
    </xdr:to>
    <xdr:sp macro="" textlink="">
      <xdr:nvSpPr>
        <xdr:cNvPr id="205" name="フローチャート: 判断 204"/>
        <xdr:cNvSpPr/>
      </xdr:nvSpPr>
      <xdr:spPr>
        <a:xfrm>
          <a:off x="2286000" y="1428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163571</xdr:rowOff>
    </xdr:from>
    <xdr:ext cx="762000" cy="259045"/>
    <xdr:sp macro="" textlink="">
      <xdr:nvSpPr>
        <xdr:cNvPr id="206" name="テキスト ボックス 205"/>
        <xdr:cNvSpPr txBox="1"/>
      </xdr:nvSpPr>
      <xdr:spPr>
        <a:xfrm>
          <a:off x="1955800" y="14051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21197</xdr:rowOff>
    </xdr:from>
    <xdr:to>
      <xdr:col>7</xdr:col>
      <xdr:colOff>31750</xdr:colOff>
      <xdr:row>83</xdr:row>
      <xdr:rowOff>122797</xdr:rowOff>
    </xdr:to>
    <xdr:sp macro="" textlink="">
      <xdr:nvSpPr>
        <xdr:cNvPr id="207" name="フローチャート: 判断 206"/>
        <xdr:cNvSpPr/>
      </xdr:nvSpPr>
      <xdr:spPr>
        <a:xfrm>
          <a:off x="1397000" y="1425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132974</xdr:rowOff>
    </xdr:from>
    <xdr:ext cx="762000" cy="259045"/>
    <xdr:sp macro="" textlink="">
      <xdr:nvSpPr>
        <xdr:cNvPr id="208" name="テキスト ボックス 207"/>
        <xdr:cNvSpPr txBox="1"/>
      </xdr:nvSpPr>
      <xdr:spPr>
        <a:xfrm>
          <a:off x="1066800" y="14020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23781</xdr:rowOff>
    </xdr:from>
    <xdr:to>
      <xdr:col>23</xdr:col>
      <xdr:colOff>184150</xdr:colOff>
      <xdr:row>85</xdr:row>
      <xdr:rowOff>125381</xdr:rowOff>
    </xdr:to>
    <xdr:sp macro="" textlink="">
      <xdr:nvSpPr>
        <xdr:cNvPr id="214" name="楕円 213"/>
        <xdr:cNvSpPr/>
      </xdr:nvSpPr>
      <xdr:spPr>
        <a:xfrm>
          <a:off x="4902200" y="1459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167308</xdr:rowOff>
    </xdr:from>
    <xdr:ext cx="762000" cy="259045"/>
    <xdr:sp macro="" textlink="">
      <xdr:nvSpPr>
        <xdr:cNvPr id="215" name="人件費・物件費等の状況該当値テキスト"/>
        <xdr:cNvSpPr txBox="1"/>
      </xdr:nvSpPr>
      <xdr:spPr>
        <a:xfrm>
          <a:off x="5041900" y="14569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62987</xdr:rowOff>
    </xdr:from>
    <xdr:to>
      <xdr:col>19</xdr:col>
      <xdr:colOff>184150</xdr:colOff>
      <xdr:row>85</xdr:row>
      <xdr:rowOff>164587</xdr:rowOff>
    </xdr:to>
    <xdr:sp macro="" textlink="">
      <xdr:nvSpPr>
        <xdr:cNvPr id="216" name="楕円 215"/>
        <xdr:cNvSpPr/>
      </xdr:nvSpPr>
      <xdr:spPr>
        <a:xfrm>
          <a:off x="4064000" y="14636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149364</xdr:rowOff>
    </xdr:from>
    <xdr:ext cx="736600" cy="259045"/>
    <xdr:sp macro="" textlink="">
      <xdr:nvSpPr>
        <xdr:cNvPr id="217" name="テキスト ボックス 216"/>
        <xdr:cNvSpPr txBox="1"/>
      </xdr:nvSpPr>
      <xdr:spPr>
        <a:xfrm>
          <a:off x="3733800" y="147226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27067</xdr:rowOff>
    </xdr:from>
    <xdr:to>
      <xdr:col>15</xdr:col>
      <xdr:colOff>133350</xdr:colOff>
      <xdr:row>85</xdr:row>
      <xdr:rowOff>128667</xdr:rowOff>
    </xdr:to>
    <xdr:sp macro="" textlink="">
      <xdr:nvSpPr>
        <xdr:cNvPr id="218" name="楕円 217"/>
        <xdr:cNvSpPr/>
      </xdr:nvSpPr>
      <xdr:spPr>
        <a:xfrm>
          <a:off x="3175000" y="1460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113444</xdr:rowOff>
    </xdr:from>
    <xdr:ext cx="762000" cy="259045"/>
    <xdr:sp macro="" textlink="">
      <xdr:nvSpPr>
        <xdr:cNvPr id="219" name="テキスト ボックス 218"/>
        <xdr:cNvSpPr txBox="1"/>
      </xdr:nvSpPr>
      <xdr:spPr>
        <a:xfrm>
          <a:off x="2844800" y="14686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14559</xdr:rowOff>
    </xdr:from>
    <xdr:to>
      <xdr:col>11</xdr:col>
      <xdr:colOff>82550</xdr:colOff>
      <xdr:row>85</xdr:row>
      <xdr:rowOff>116159</xdr:rowOff>
    </xdr:to>
    <xdr:sp macro="" textlink="">
      <xdr:nvSpPr>
        <xdr:cNvPr id="220" name="楕円 219"/>
        <xdr:cNvSpPr/>
      </xdr:nvSpPr>
      <xdr:spPr>
        <a:xfrm>
          <a:off x="2286000" y="14587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100936</xdr:rowOff>
    </xdr:from>
    <xdr:ext cx="762000" cy="259045"/>
    <xdr:sp macro="" textlink="">
      <xdr:nvSpPr>
        <xdr:cNvPr id="221" name="テキスト ボックス 220"/>
        <xdr:cNvSpPr txBox="1"/>
      </xdr:nvSpPr>
      <xdr:spPr>
        <a:xfrm>
          <a:off x="1955800" y="14674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53014</xdr:rowOff>
    </xdr:from>
    <xdr:to>
      <xdr:col>7</xdr:col>
      <xdr:colOff>31750</xdr:colOff>
      <xdr:row>84</xdr:row>
      <xdr:rowOff>154614</xdr:rowOff>
    </xdr:to>
    <xdr:sp macro="" textlink="">
      <xdr:nvSpPr>
        <xdr:cNvPr id="222" name="楕円 221"/>
        <xdr:cNvSpPr/>
      </xdr:nvSpPr>
      <xdr:spPr>
        <a:xfrm>
          <a:off x="1397000" y="1445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139391</xdr:rowOff>
    </xdr:from>
    <xdr:ext cx="762000" cy="259045"/>
    <xdr:sp macro="" textlink="">
      <xdr:nvSpPr>
        <xdr:cNvPr id="223" name="テキスト ボックス 222"/>
        <xdr:cNvSpPr txBox="1"/>
      </xdr:nvSpPr>
      <xdr:spPr>
        <a:xfrm>
          <a:off x="1066800" y="14541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ポイント増加したが、類似団体平均を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ポイント、全国市平均を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自主削減努力により低水準で推移してきたが、職員の平均年齢の上昇や大学卒程度の職員の増加などといった要因により増加した。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今後も国や他団体の動向を考慮した上で、本市の実情に合った給与水準となるよう引き続き適正化に努める。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20320</xdr:rowOff>
    </xdr:from>
    <xdr:to>
      <xdr:col>81</xdr:col>
      <xdr:colOff>44450</xdr:colOff>
      <xdr:row>89</xdr:row>
      <xdr:rowOff>69850</xdr:rowOff>
    </xdr:to>
    <xdr:cxnSp macro="">
      <xdr:nvCxnSpPr>
        <xdr:cNvPr id="250" name="直線コネクタ 249"/>
        <xdr:cNvCxnSpPr/>
      </xdr:nvCxnSpPr>
      <xdr:spPr>
        <a:xfrm flipV="1">
          <a:off x="17018000" y="13736320"/>
          <a:ext cx="0" cy="15925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1" name="給与水準   （国との比較）最小値テキスト"/>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2" name="直線コネクタ 251"/>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106697</xdr:rowOff>
    </xdr:from>
    <xdr:ext cx="762000" cy="259045"/>
    <xdr:sp macro="" textlink="">
      <xdr:nvSpPr>
        <xdr:cNvPr id="253" name="給与水準   （国との比較）最大値テキスト"/>
        <xdr:cNvSpPr txBox="1"/>
      </xdr:nvSpPr>
      <xdr:spPr>
        <a:xfrm>
          <a:off x="17106900" y="1347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20320</xdr:rowOff>
    </xdr:from>
    <xdr:to>
      <xdr:col>81</xdr:col>
      <xdr:colOff>133350</xdr:colOff>
      <xdr:row>80</xdr:row>
      <xdr:rowOff>20320</xdr:rowOff>
    </xdr:to>
    <xdr:cxnSp macro="">
      <xdr:nvCxnSpPr>
        <xdr:cNvPr id="254" name="直線コネクタ 253"/>
        <xdr:cNvCxnSpPr/>
      </xdr:nvCxnSpPr>
      <xdr:spPr>
        <a:xfrm>
          <a:off x="16929100" y="1373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80</xdr:row>
      <xdr:rowOff>140970</xdr:rowOff>
    </xdr:from>
    <xdr:to>
      <xdr:col>81</xdr:col>
      <xdr:colOff>44450</xdr:colOff>
      <xdr:row>82</xdr:row>
      <xdr:rowOff>63500</xdr:rowOff>
    </xdr:to>
    <xdr:cxnSp macro="">
      <xdr:nvCxnSpPr>
        <xdr:cNvPr id="255" name="直線コネクタ 254"/>
        <xdr:cNvCxnSpPr/>
      </xdr:nvCxnSpPr>
      <xdr:spPr>
        <a:xfrm>
          <a:off x="16179800" y="13856970"/>
          <a:ext cx="838200" cy="26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148607</xdr:rowOff>
    </xdr:from>
    <xdr:ext cx="762000" cy="259045"/>
    <xdr:sp macro="" textlink="">
      <xdr:nvSpPr>
        <xdr:cNvPr id="256" name="給与水準   （国との比較）平均値テキスト"/>
        <xdr:cNvSpPr txBox="1"/>
      </xdr:nvSpPr>
      <xdr:spPr>
        <a:xfrm>
          <a:off x="17106900" y="145504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5080</xdr:rowOff>
    </xdr:from>
    <xdr:to>
      <xdr:col>81</xdr:col>
      <xdr:colOff>95250</xdr:colOff>
      <xdr:row>85</xdr:row>
      <xdr:rowOff>106680</xdr:rowOff>
    </xdr:to>
    <xdr:sp macro="" textlink="">
      <xdr:nvSpPr>
        <xdr:cNvPr id="257" name="フローチャート: 判断 256"/>
        <xdr:cNvSpPr/>
      </xdr:nvSpPr>
      <xdr:spPr>
        <a:xfrm>
          <a:off x="16967200" y="145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80</xdr:row>
      <xdr:rowOff>140970</xdr:rowOff>
    </xdr:from>
    <xdr:to>
      <xdr:col>77</xdr:col>
      <xdr:colOff>44450</xdr:colOff>
      <xdr:row>81</xdr:row>
      <xdr:rowOff>17780</xdr:rowOff>
    </xdr:to>
    <xdr:cxnSp macro="">
      <xdr:nvCxnSpPr>
        <xdr:cNvPr id="258" name="直線コネクタ 257"/>
        <xdr:cNvCxnSpPr/>
      </xdr:nvCxnSpPr>
      <xdr:spPr>
        <a:xfrm flipV="1">
          <a:off x="15290800" y="1385697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5080</xdr:rowOff>
    </xdr:from>
    <xdr:to>
      <xdr:col>77</xdr:col>
      <xdr:colOff>95250</xdr:colOff>
      <xdr:row>85</xdr:row>
      <xdr:rowOff>106680</xdr:rowOff>
    </xdr:to>
    <xdr:sp macro="" textlink="">
      <xdr:nvSpPr>
        <xdr:cNvPr id="259" name="フローチャート: 判断 258"/>
        <xdr:cNvSpPr/>
      </xdr:nvSpPr>
      <xdr:spPr>
        <a:xfrm>
          <a:off x="16129000" y="145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91457</xdr:rowOff>
    </xdr:from>
    <xdr:ext cx="736600" cy="259045"/>
    <xdr:sp macro="" textlink="">
      <xdr:nvSpPr>
        <xdr:cNvPr id="260" name="テキスト ボックス 259"/>
        <xdr:cNvSpPr txBox="1"/>
      </xdr:nvSpPr>
      <xdr:spPr>
        <a:xfrm>
          <a:off x="15798800" y="14664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80</xdr:row>
      <xdr:rowOff>92711</xdr:rowOff>
    </xdr:from>
    <xdr:to>
      <xdr:col>72</xdr:col>
      <xdr:colOff>203200</xdr:colOff>
      <xdr:row>81</xdr:row>
      <xdr:rowOff>17780</xdr:rowOff>
    </xdr:to>
    <xdr:cxnSp macro="">
      <xdr:nvCxnSpPr>
        <xdr:cNvPr id="261" name="直線コネクタ 260"/>
        <xdr:cNvCxnSpPr/>
      </xdr:nvCxnSpPr>
      <xdr:spPr>
        <a:xfrm>
          <a:off x="14401800" y="13808711"/>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29211</xdr:rowOff>
    </xdr:from>
    <xdr:to>
      <xdr:col>73</xdr:col>
      <xdr:colOff>44450</xdr:colOff>
      <xdr:row>85</xdr:row>
      <xdr:rowOff>130811</xdr:rowOff>
    </xdr:to>
    <xdr:sp macro="" textlink="">
      <xdr:nvSpPr>
        <xdr:cNvPr id="262" name="フローチャート: 判断 261"/>
        <xdr:cNvSpPr/>
      </xdr:nvSpPr>
      <xdr:spPr>
        <a:xfrm>
          <a:off x="152400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115588</xdr:rowOff>
    </xdr:from>
    <xdr:ext cx="762000" cy="259045"/>
    <xdr:sp macro="" textlink="">
      <xdr:nvSpPr>
        <xdr:cNvPr id="263" name="テキスト ボックス 262"/>
        <xdr:cNvSpPr txBox="1"/>
      </xdr:nvSpPr>
      <xdr:spPr>
        <a:xfrm>
          <a:off x="14909800" y="14688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80</xdr:row>
      <xdr:rowOff>44450</xdr:rowOff>
    </xdr:from>
    <xdr:to>
      <xdr:col>68</xdr:col>
      <xdr:colOff>152400</xdr:colOff>
      <xdr:row>80</xdr:row>
      <xdr:rowOff>92711</xdr:rowOff>
    </xdr:to>
    <xdr:cxnSp macro="">
      <xdr:nvCxnSpPr>
        <xdr:cNvPr id="264" name="直線コネクタ 263"/>
        <xdr:cNvCxnSpPr/>
      </xdr:nvCxnSpPr>
      <xdr:spPr>
        <a:xfrm>
          <a:off x="13512800" y="13760450"/>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53339</xdr:rowOff>
    </xdr:from>
    <xdr:to>
      <xdr:col>68</xdr:col>
      <xdr:colOff>203200</xdr:colOff>
      <xdr:row>85</xdr:row>
      <xdr:rowOff>154939</xdr:rowOff>
    </xdr:to>
    <xdr:sp macro="" textlink="">
      <xdr:nvSpPr>
        <xdr:cNvPr id="265" name="フローチャート: 判断 264"/>
        <xdr:cNvSpPr/>
      </xdr:nvSpPr>
      <xdr:spPr>
        <a:xfrm>
          <a:off x="143510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139716</xdr:rowOff>
    </xdr:from>
    <xdr:ext cx="762000" cy="259045"/>
    <xdr:sp macro="" textlink="">
      <xdr:nvSpPr>
        <xdr:cNvPr id="266" name="テキスト ボックス 265"/>
        <xdr:cNvSpPr txBox="1"/>
      </xdr:nvSpPr>
      <xdr:spPr>
        <a:xfrm>
          <a:off x="14020800" y="14712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53339</xdr:rowOff>
    </xdr:from>
    <xdr:to>
      <xdr:col>64</xdr:col>
      <xdr:colOff>152400</xdr:colOff>
      <xdr:row>85</xdr:row>
      <xdr:rowOff>154939</xdr:rowOff>
    </xdr:to>
    <xdr:sp macro="" textlink="">
      <xdr:nvSpPr>
        <xdr:cNvPr id="267" name="フローチャート: 判断 266"/>
        <xdr:cNvSpPr/>
      </xdr:nvSpPr>
      <xdr:spPr>
        <a:xfrm>
          <a:off x="134620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139716</xdr:rowOff>
    </xdr:from>
    <xdr:ext cx="762000" cy="259045"/>
    <xdr:sp macro="" textlink="">
      <xdr:nvSpPr>
        <xdr:cNvPr id="268" name="テキスト ボックス 267"/>
        <xdr:cNvSpPr txBox="1"/>
      </xdr:nvSpPr>
      <xdr:spPr>
        <a:xfrm>
          <a:off x="13131800" y="14712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12700</xdr:rowOff>
    </xdr:from>
    <xdr:to>
      <xdr:col>81</xdr:col>
      <xdr:colOff>95250</xdr:colOff>
      <xdr:row>82</xdr:row>
      <xdr:rowOff>114300</xdr:rowOff>
    </xdr:to>
    <xdr:sp macro="" textlink="">
      <xdr:nvSpPr>
        <xdr:cNvPr id="274" name="楕円 273"/>
        <xdr:cNvSpPr/>
      </xdr:nvSpPr>
      <xdr:spPr>
        <a:xfrm>
          <a:off x="169672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29227</xdr:rowOff>
    </xdr:from>
    <xdr:ext cx="762000" cy="259045"/>
    <xdr:sp macro="" textlink="">
      <xdr:nvSpPr>
        <xdr:cNvPr id="275" name="給与水準   （国との比較）該当値テキスト"/>
        <xdr:cNvSpPr txBox="1"/>
      </xdr:nvSpPr>
      <xdr:spPr>
        <a:xfrm>
          <a:off x="17106900" y="1391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80</xdr:row>
      <xdr:rowOff>90170</xdr:rowOff>
    </xdr:from>
    <xdr:to>
      <xdr:col>77</xdr:col>
      <xdr:colOff>95250</xdr:colOff>
      <xdr:row>81</xdr:row>
      <xdr:rowOff>20320</xdr:rowOff>
    </xdr:to>
    <xdr:sp macro="" textlink="">
      <xdr:nvSpPr>
        <xdr:cNvPr id="276" name="楕円 275"/>
        <xdr:cNvSpPr/>
      </xdr:nvSpPr>
      <xdr:spPr>
        <a:xfrm>
          <a:off x="16129000" y="1380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30497</xdr:rowOff>
    </xdr:from>
    <xdr:ext cx="736600" cy="259045"/>
    <xdr:sp macro="" textlink="">
      <xdr:nvSpPr>
        <xdr:cNvPr id="277" name="テキスト ボックス 276"/>
        <xdr:cNvSpPr txBox="1"/>
      </xdr:nvSpPr>
      <xdr:spPr>
        <a:xfrm>
          <a:off x="15798800" y="13575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80</xdr:row>
      <xdr:rowOff>138430</xdr:rowOff>
    </xdr:from>
    <xdr:to>
      <xdr:col>73</xdr:col>
      <xdr:colOff>44450</xdr:colOff>
      <xdr:row>81</xdr:row>
      <xdr:rowOff>68580</xdr:rowOff>
    </xdr:to>
    <xdr:sp macro="" textlink="">
      <xdr:nvSpPr>
        <xdr:cNvPr id="278" name="楕円 277"/>
        <xdr:cNvSpPr/>
      </xdr:nvSpPr>
      <xdr:spPr>
        <a:xfrm>
          <a:off x="15240000" y="1385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78757</xdr:rowOff>
    </xdr:from>
    <xdr:ext cx="762000" cy="259045"/>
    <xdr:sp macro="" textlink="">
      <xdr:nvSpPr>
        <xdr:cNvPr id="279" name="テキスト ボックス 278"/>
        <xdr:cNvSpPr txBox="1"/>
      </xdr:nvSpPr>
      <xdr:spPr>
        <a:xfrm>
          <a:off x="14909800" y="13623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80</xdr:row>
      <xdr:rowOff>41911</xdr:rowOff>
    </xdr:from>
    <xdr:to>
      <xdr:col>68</xdr:col>
      <xdr:colOff>203200</xdr:colOff>
      <xdr:row>80</xdr:row>
      <xdr:rowOff>143511</xdr:rowOff>
    </xdr:to>
    <xdr:sp macro="" textlink="">
      <xdr:nvSpPr>
        <xdr:cNvPr id="280" name="楕円 279"/>
        <xdr:cNvSpPr/>
      </xdr:nvSpPr>
      <xdr:spPr>
        <a:xfrm>
          <a:off x="14351000" y="13757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78</xdr:row>
      <xdr:rowOff>153688</xdr:rowOff>
    </xdr:from>
    <xdr:ext cx="762000" cy="259045"/>
    <xdr:sp macro="" textlink="">
      <xdr:nvSpPr>
        <xdr:cNvPr id="281" name="テキスト ボックス 280"/>
        <xdr:cNvSpPr txBox="1"/>
      </xdr:nvSpPr>
      <xdr:spPr>
        <a:xfrm>
          <a:off x="14020800" y="13526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79</xdr:row>
      <xdr:rowOff>165100</xdr:rowOff>
    </xdr:from>
    <xdr:to>
      <xdr:col>64</xdr:col>
      <xdr:colOff>152400</xdr:colOff>
      <xdr:row>80</xdr:row>
      <xdr:rowOff>95250</xdr:rowOff>
    </xdr:to>
    <xdr:sp macro="" textlink="">
      <xdr:nvSpPr>
        <xdr:cNvPr id="282" name="楕円 281"/>
        <xdr:cNvSpPr/>
      </xdr:nvSpPr>
      <xdr:spPr>
        <a:xfrm>
          <a:off x="13462000" y="1370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78</xdr:row>
      <xdr:rowOff>105427</xdr:rowOff>
    </xdr:from>
    <xdr:ext cx="762000" cy="259045"/>
    <xdr:sp macro="" textlink="">
      <xdr:nvSpPr>
        <xdr:cNvPr id="283" name="テキスト ボックス 282"/>
        <xdr:cNvSpPr txBox="1"/>
      </xdr:nvSpPr>
      <xdr:spPr>
        <a:xfrm>
          <a:off x="13131800" y="1347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前年度より</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0.26</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人増加し、類似団体平均を</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2.11</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人上回っている。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類似団体平均より職員数が多い要因として、消防業務を市単独で行っており、職員数に消防職員が含まれていることなどによる。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れまで「にかほ市行財政改革大綱」に基づき、新規採用者を退職者数以下として徹底した定員管理を実施してきているが、早期退職者数の増加による人員不足を解消するため、採用者数を調整している。今後は人口減少に歯止めがかからないため、数値も引き続き微増していくと考えられる。住民サービスの低下に繋がらないよう、年齢構成のバランスに配慮しながら適正な管理に努めていく。</a:t>
          </a: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166642</xdr:rowOff>
    </xdr:from>
    <xdr:to>
      <xdr:col>81</xdr:col>
      <xdr:colOff>44450</xdr:colOff>
      <xdr:row>68</xdr:row>
      <xdr:rowOff>56787</xdr:rowOff>
    </xdr:to>
    <xdr:cxnSp macro="">
      <xdr:nvCxnSpPr>
        <xdr:cNvPr id="315" name="直線コネクタ 314"/>
        <xdr:cNvCxnSpPr/>
      </xdr:nvCxnSpPr>
      <xdr:spPr>
        <a:xfrm flipV="1">
          <a:off x="17018000" y="10110742"/>
          <a:ext cx="0" cy="16046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28864</xdr:rowOff>
    </xdr:from>
    <xdr:ext cx="762000" cy="259045"/>
    <xdr:sp macro="" textlink="">
      <xdr:nvSpPr>
        <xdr:cNvPr id="316" name="定員管理の状況最小値テキスト"/>
        <xdr:cNvSpPr txBox="1"/>
      </xdr:nvSpPr>
      <xdr:spPr>
        <a:xfrm>
          <a:off x="17106900" y="11687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56787</xdr:rowOff>
    </xdr:from>
    <xdr:to>
      <xdr:col>81</xdr:col>
      <xdr:colOff>133350</xdr:colOff>
      <xdr:row>68</xdr:row>
      <xdr:rowOff>56787</xdr:rowOff>
    </xdr:to>
    <xdr:cxnSp macro="">
      <xdr:nvCxnSpPr>
        <xdr:cNvPr id="317" name="直線コネクタ 316"/>
        <xdr:cNvCxnSpPr/>
      </xdr:nvCxnSpPr>
      <xdr:spPr>
        <a:xfrm>
          <a:off x="16929100" y="11715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81569</xdr:rowOff>
    </xdr:from>
    <xdr:ext cx="762000" cy="259045"/>
    <xdr:sp macro="" textlink="">
      <xdr:nvSpPr>
        <xdr:cNvPr id="318" name="定員管理の状況最大値テキスト"/>
        <xdr:cNvSpPr txBox="1"/>
      </xdr:nvSpPr>
      <xdr:spPr>
        <a:xfrm>
          <a:off x="17106900" y="9854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166642</xdr:rowOff>
    </xdr:from>
    <xdr:to>
      <xdr:col>81</xdr:col>
      <xdr:colOff>133350</xdr:colOff>
      <xdr:row>58</xdr:row>
      <xdr:rowOff>166642</xdr:rowOff>
    </xdr:to>
    <xdr:cxnSp macro="">
      <xdr:nvCxnSpPr>
        <xdr:cNvPr id="319" name="直線コネクタ 318"/>
        <xdr:cNvCxnSpPr/>
      </xdr:nvCxnSpPr>
      <xdr:spPr>
        <a:xfrm>
          <a:off x="16929100" y="10110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29028</xdr:rowOff>
    </xdr:from>
    <xdr:to>
      <xdr:col>81</xdr:col>
      <xdr:colOff>44450</xdr:colOff>
      <xdr:row>64</xdr:row>
      <xdr:rowOff>73841</xdr:rowOff>
    </xdr:to>
    <xdr:cxnSp macro="">
      <xdr:nvCxnSpPr>
        <xdr:cNvPr id="320" name="直線コネクタ 319"/>
        <xdr:cNvCxnSpPr/>
      </xdr:nvCxnSpPr>
      <xdr:spPr>
        <a:xfrm>
          <a:off x="16179800" y="11001828"/>
          <a:ext cx="838200" cy="4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18795</xdr:rowOff>
    </xdr:from>
    <xdr:ext cx="762000" cy="259045"/>
    <xdr:sp macro="" textlink="">
      <xdr:nvSpPr>
        <xdr:cNvPr id="321" name="定員管理の状況平均値テキスト"/>
        <xdr:cNvSpPr txBox="1"/>
      </xdr:nvSpPr>
      <xdr:spPr>
        <a:xfrm>
          <a:off x="17106900" y="104772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2268</xdr:rowOff>
    </xdr:from>
    <xdr:to>
      <xdr:col>81</xdr:col>
      <xdr:colOff>95250</xdr:colOff>
      <xdr:row>62</xdr:row>
      <xdr:rowOff>103868</xdr:rowOff>
    </xdr:to>
    <xdr:sp macro="" textlink="">
      <xdr:nvSpPr>
        <xdr:cNvPr id="322" name="フローチャート: 判断 321"/>
        <xdr:cNvSpPr/>
      </xdr:nvSpPr>
      <xdr:spPr>
        <a:xfrm>
          <a:off x="16967200" y="1063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95341</xdr:rowOff>
    </xdr:from>
    <xdr:to>
      <xdr:col>77</xdr:col>
      <xdr:colOff>44450</xdr:colOff>
      <xdr:row>64</xdr:row>
      <xdr:rowOff>29028</xdr:rowOff>
    </xdr:to>
    <xdr:cxnSp macro="">
      <xdr:nvCxnSpPr>
        <xdr:cNvPr id="323" name="直線コネクタ 322"/>
        <xdr:cNvCxnSpPr/>
      </xdr:nvCxnSpPr>
      <xdr:spPr>
        <a:xfrm>
          <a:off x="15290800" y="10896691"/>
          <a:ext cx="889000" cy="105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142694</xdr:rowOff>
    </xdr:from>
    <xdr:to>
      <xdr:col>77</xdr:col>
      <xdr:colOff>95250</xdr:colOff>
      <xdr:row>62</xdr:row>
      <xdr:rowOff>72844</xdr:rowOff>
    </xdr:to>
    <xdr:sp macro="" textlink="">
      <xdr:nvSpPr>
        <xdr:cNvPr id="324" name="フローチャート: 判断 323"/>
        <xdr:cNvSpPr/>
      </xdr:nvSpPr>
      <xdr:spPr>
        <a:xfrm>
          <a:off x="16129000" y="1060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83021</xdr:rowOff>
    </xdr:from>
    <xdr:ext cx="736600" cy="259045"/>
    <xdr:sp macro="" textlink="">
      <xdr:nvSpPr>
        <xdr:cNvPr id="325" name="テキスト ボックス 324"/>
        <xdr:cNvSpPr txBox="1"/>
      </xdr:nvSpPr>
      <xdr:spPr>
        <a:xfrm>
          <a:off x="15798800" y="103700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64316</xdr:rowOff>
    </xdr:from>
    <xdr:to>
      <xdr:col>72</xdr:col>
      <xdr:colOff>203200</xdr:colOff>
      <xdr:row>63</xdr:row>
      <xdr:rowOff>95341</xdr:rowOff>
    </xdr:to>
    <xdr:cxnSp macro="">
      <xdr:nvCxnSpPr>
        <xdr:cNvPr id="326" name="直線コネクタ 325"/>
        <xdr:cNvCxnSpPr/>
      </xdr:nvCxnSpPr>
      <xdr:spPr>
        <a:xfrm>
          <a:off x="14401800" y="10865666"/>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123734</xdr:rowOff>
    </xdr:from>
    <xdr:to>
      <xdr:col>73</xdr:col>
      <xdr:colOff>44450</xdr:colOff>
      <xdr:row>62</xdr:row>
      <xdr:rowOff>53884</xdr:rowOff>
    </xdr:to>
    <xdr:sp macro="" textlink="">
      <xdr:nvSpPr>
        <xdr:cNvPr id="327" name="フローチャート: 判断 326"/>
        <xdr:cNvSpPr/>
      </xdr:nvSpPr>
      <xdr:spPr>
        <a:xfrm>
          <a:off x="15240000" y="1058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64061</xdr:rowOff>
    </xdr:from>
    <xdr:ext cx="762000" cy="259045"/>
    <xdr:sp macro="" textlink="">
      <xdr:nvSpPr>
        <xdr:cNvPr id="328" name="テキスト ボックス 327"/>
        <xdr:cNvSpPr txBox="1"/>
      </xdr:nvSpPr>
      <xdr:spPr>
        <a:xfrm>
          <a:off x="14909800" y="1035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35016</xdr:rowOff>
    </xdr:from>
    <xdr:to>
      <xdr:col>68</xdr:col>
      <xdr:colOff>152400</xdr:colOff>
      <xdr:row>63</xdr:row>
      <xdr:rowOff>64316</xdr:rowOff>
    </xdr:to>
    <xdr:cxnSp macro="">
      <xdr:nvCxnSpPr>
        <xdr:cNvPr id="329" name="直線コネクタ 328"/>
        <xdr:cNvCxnSpPr/>
      </xdr:nvCxnSpPr>
      <xdr:spPr>
        <a:xfrm>
          <a:off x="13512800" y="10836366"/>
          <a:ext cx="889000" cy="29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109946</xdr:rowOff>
    </xdr:from>
    <xdr:to>
      <xdr:col>68</xdr:col>
      <xdr:colOff>203200</xdr:colOff>
      <xdr:row>62</xdr:row>
      <xdr:rowOff>40096</xdr:rowOff>
    </xdr:to>
    <xdr:sp macro="" textlink="">
      <xdr:nvSpPr>
        <xdr:cNvPr id="330" name="フローチャート: 判断 329"/>
        <xdr:cNvSpPr/>
      </xdr:nvSpPr>
      <xdr:spPr>
        <a:xfrm>
          <a:off x="14351000" y="10568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50273</xdr:rowOff>
    </xdr:from>
    <xdr:ext cx="762000" cy="259045"/>
    <xdr:sp macro="" textlink="">
      <xdr:nvSpPr>
        <xdr:cNvPr id="331" name="テキスト ボックス 330"/>
        <xdr:cNvSpPr txBox="1"/>
      </xdr:nvSpPr>
      <xdr:spPr>
        <a:xfrm>
          <a:off x="14020800" y="10337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92710</xdr:rowOff>
    </xdr:from>
    <xdr:to>
      <xdr:col>64</xdr:col>
      <xdr:colOff>152400</xdr:colOff>
      <xdr:row>62</xdr:row>
      <xdr:rowOff>22860</xdr:rowOff>
    </xdr:to>
    <xdr:sp macro="" textlink="">
      <xdr:nvSpPr>
        <xdr:cNvPr id="332" name="フローチャート: 判断 331"/>
        <xdr:cNvSpPr/>
      </xdr:nvSpPr>
      <xdr:spPr>
        <a:xfrm>
          <a:off x="134620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33037</xdr:rowOff>
    </xdr:from>
    <xdr:ext cx="762000" cy="259045"/>
    <xdr:sp macro="" textlink="">
      <xdr:nvSpPr>
        <xdr:cNvPr id="333" name="テキスト ボックス 332"/>
        <xdr:cNvSpPr txBox="1"/>
      </xdr:nvSpPr>
      <xdr:spPr>
        <a:xfrm>
          <a:off x="13131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23041</xdr:rowOff>
    </xdr:from>
    <xdr:to>
      <xdr:col>81</xdr:col>
      <xdr:colOff>95250</xdr:colOff>
      <xdr:row>64</xdr:row>
      <xdr:rowOff>124641</xdr:rowOff>
    </xdr:to>
    <xdr:sp macro="" textlink="">
      <xdr:nvSpPr>
        <xdr:cNvPr id="339" name="楕円 338"/>
        <xdr:cNvSpPr/>
      </xdr:nvSpPr>
      <xdr:spPr>
        <a:xfrm>
          <a:off x="16967200" y="10995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166568</xdr:rowOff>
    </xdr:from>
    <xdr:ext cx="762000" cy="259045"/>
    <xdr:sp macro="" textlink="">
      <xdr:nvSpPr>
        <xdr:cNvPr id="340" name="定員管理の状況該当値テキスト"/>
        <xdr:cNvSpPr txBox="1"/>
      </xdr:nvSpPr>
      <xdr:spPr>
        <a:xfrm>
          <a:off x="17106900" y="10967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149678</xdr:rowOff>
    </xdr:from>
    <xdr:to>
      <xdr:col>77</xdr:col>
      <xdr:colOff>95250</xdr:colOff>
      <xdr:row>64</xdr:row>
      <xdr:rowOff>79828</xdr:rowOff>
    </xdr:to>
    <xdr:sp macro="" textlink="">
      <xdr:nvSpPr>
        <xdr:cNvPr id="341" name="楕円 340"/>
        <xdr:cNvSpPr/>
      </xdr:nvSpPr>
      <xdr:spPr>
        <a:xfrm>
          <a:off x="16129000" y="1095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64605</xdr:rowOff>
    </xdr:from>
    <xdr:ext cx="736600" cy="259045"/>
    <xdr:sp macro="" textlink="">
      <xdr:nvSpPr>
        <xdr:cNvPr id="342" name="テキスト ボックス 341"/>
        <xdr:cNvSpPr txBox="1"/>
      </xdr:nvSpPr>
      <xdr:spPr>
        <a:xfrm>
          <a:off x="15798800" y="11037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44541</xdr:rowOff>
    </xdr:from>
    <xdr:to>
      <xdr:col>73</xdr:col>
      <xdr:colOff>44450</xdr:colOff>
      <xdr:row>63</xdr:row>
      <xdr:rowOff>146141</xdr:rowOff>
    </xdr:to>
    <xdr:sp macro="" textlink="">
      <xdr:nvSpPr>
        <xdr:cNvPr id="343" name="楕円 342"/>
        <xdr:cNvSpPr/>
      </xdr:nvSpPr>
      <xdr:spPr>
        <a:xfrm>
          <a:off x="15240000" y="10845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130918</xdr:rowOff>
    </xdr:from>
    <xdr:ext cx="762000" cy="259045"/>
    <xdr:sp macro="" textlink="">
      <xdr:nvSpPr>
        <xdr:cNvPr id="344" name="テキスト ボックス 343"/>
        <xdr:cNvSpPr txBox="1"/>
      </xdr:nvSpPr>
      <xdr:spPr>
        <a:xfrm>
          <a:off x="14909800" y="10932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13516</xdr:rowOff>
    </xdr:from>
    <xdr:to>
      <xdr:col>68</xdr:col>
      <xdr:colOff>203200</xdr:colOff>
      <xdr:row>63</xdr:row>
      <xdr:rowOff>115116</xdr:rowOff>
    </xdr:to>
    <xdr:sp macro="" textlink="">
      <xdr:nvSpPr>
        <xdr:cNvPr id="345" name="楕円 344"/>
        <xdr:cNvSpPr/>
      </xdr:nvSpPr>
      <xdr:spPr>
        <a:xfrm>
          <a:off x="14351000" y="10814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99893</xdr:rowOff>
    </xdr:from>
    <xdr:ext cx="762000" cy="259045"/>
    <xdr:sp macro="" textlink="">
      <xdr:nvSpPr>
        <xdr:cNvPr id="346" name="テキスト ボックス 345"/>
        <xdr:cNvSpPr txBox="1"/>
      </xdr:nvSpPr>
      <xdr:spPr>
        <a:xfrm>
          <a:off x="14020800" y="10901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155666</xdr:rowOff>
    </xdr:from>
    <xdr:to>
      <xdr:col>64</xdr:col>
      <xdr:colOff>152400</xdr:colOff>
      <xdr:row>63</xdr:row>
      <xdr:rowOff>85816</xdr:rowOff>
    </xdr:to>
    <xdr:sp macro="" textlink="">
      <xdr:nvSpPr>
        <xdr:cNvPr id="347" name="楕円 346"/>
        <xdr:cNvSpPr/>
      </xdr:nvSpPr>
      <xdr:spPr>
        <a:xfrm>
          <a:off x="13462000" y="10785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70593</xdr:rowOff>
    </xdr:from>
    <xdr:ext cx="762000" cy="259045"/>
    <xdr:sp macro="" textlink="">
      <xdr:nvSpPr>
        <xdr:cNvPr id="348" name="テキスト ボックス 347"/>
        <xdr:cNvSpPr txBox="1"/>
      </xdr:nvSpPr>
      <xdr:spPr>
        <a:xfrm>
          <a:off x="13131800" y="10871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前年度比</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ポイント減少し、類似団体平均を</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比率の分子は、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ヶ年平均に新たに算入された令和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年度と除外された令和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単年度の数値を比較すると、特定財源や基準財政需要額算入額の減額はあったものの、公営企業（主に下水道事業）に要する経費の財源とする地方債の償還の財源に充てたと認められる繰入金の減等による準元利償還金の減額が大きかったことにより減少した。一方で分母は標準財政規模と基準財政需要額算入額がいずれも減少しており、全体として分母よりも分子の減少幅が大きかったことが比率減少の要因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今後も財政状況を勘案しながら地方債の発行を抑制し、公債費負担の健全化に努める。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5" name="直線コネクタ 364"/>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6" name="テキスト ボックス 365"/>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7" name="直線コネクタ 366"/>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8" name="テキスト ボックス 367"/>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9" name="直線コネクタ 368"/>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0" name="テキスト ボックス 369"/>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1" name="直線コネクタ 370"/>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2" name="テキスト ボックス 371"/>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3" name="直線コネクタ 372"/>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4" name="テキスト ボックス 373"/>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5" name="直線コネクタ 374"/>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6" name="テキスト ボックス 375"/>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146352</xdr:rowOff>
    </xdr:from>
    <xdr:to>
      <xdr:col>81</xdr:col>
      <xdr:colOff>44450</xdr:colOff>
      <xdr:row>44</xdr:row>
      <xdr:rowOff>165100</xdr:rowOff>
    </xdr:to>
    <xdr:cxnSp macro="">
      <xdr:nvCxnSpPr>
        <xdr:cNvPr id="379" name="直線コネクタ 378"/>
        <xdr:cNvCxnSpPr/>
      </xdr:nvCxnSpPr>
      <xdr:spPr>
        <a:xfrm flipV="1">
          <a:off x="17018000" y="6318552"/>
          <a:ext cx="0" cy="13903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80" name="公債費負担の状況最小値テキスト"/>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81" name="直線コネクタ 380"/>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61279</xdr:rowOff>
    </xdr:from>
    <xdr:ext cx="762000" cy="259045"/>
    <xdr:sp macro="" textlink="">
      <xdr:nvSpPr>
        <xdr:cNvPr id="382" name="公債費負担の状況最大値テキスト"/>
        <xdr:cNvSpPr txBox="1"/>
      </xdr:nvSpPr>
      <xdr:spPr>
        <a:xfrm>
          <a:off x="17106900" y="606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146352</xdr:rowOff>
    </xdr:from>
    <xdr:to>
      <xdr:col>81</xdr:col>
      <xdr:colOff>133350</xdr:colOff>
      <xdr:row>36</xdr:row>
      <xdr:rowOff>146352</xdr:rowOff>
    </xdr:to>
    <xdr:cxnSp macro="">
      <xdr:nvCxnSpPr>
        <xdr:cNvPr id="383" name="直線コネクタ 382"/>
        <xdr:cNvCxnSpPr/>
      </xdr:nvCxnSpPr>
      <xdr:spPr>
        <a:xfrm>
          <a:off x="16929100" y="631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13002</xdr:rowOff>
    </xdr:from>
    <xdr:to>
      <xdr:col>81</xdr:col>
      <xdr:colOff>44450</xdr:colOff>
      <xdr:row>41</xdr:row>
      <xdr:rowOff>35983</xdr:rowOff>
    </xdr:to>
    <xdr:cxnSp macro="">
      <xdr:nvCxnSpPr>
        <xdr:cNvPr id="384" name="直線コネクタ 383"/>
        <xdr:cNvCxnSpPr/>
      </xdr:nvCxnSpPr>
      <xdr:spPr>
        <a:xfrm flipV="1">
          <a:off x="16179800" y="7042452"/>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14712</xdr:rowOff>
    </xdr:from>
    <xdr:ext cx="762000" cy="259045"/>
    <xdr:sp macro="" textlink="">
      <xdr:nvSpPr>
        <xdr:cNvPr id="385" name="公債費負担の状況平均値テキスト"/>
        <xdr:cNvSpPr txBox="1"/>
      </xdr:nvSpPr>
      <xdr:spPr>
        <a:xfrm>
          <a:off x="17106900" y="7044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42635</xdr:rowOff>
    </xdr:from>
    <xdr:to>
      <xdr:col>81</xdr:col>
      <xdr:colOff>95250</xdr:colOff>
      <xdr:row>41</xdr:row>
      <xdr:rowOff>144235</xdr:rowOff>
    </xdr:to>
    <xdr:sp macro="" textlink="">
      <xdr:nvSpPr>
        <xdr:cNvPr id="386" name="フローチャート: 判断 385"/>
        <xdr:cNvSpPr/>
      </xdr:nvSpPr>
      <xdr:spPr>
        <a:xfrm>
          <a:off x="169672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35983</xdr:rowOff>
    </xdr:from>
    <xdr:to>
      <xdr:col>77</xdr:col>
      <xdr:colOff>44450</xdr:colOff>
      <xdr:row>41</xdr:row>
      <xdr:rowOff>104926</xdr:rowOff>
    </xdr:to>
    <xdr:cxnSp macro="">
      <xdr:nvCxnSpPr>
        <xdr:cNvPr id="387" name="直線コネクタ 386"/>
        <xdr:cNvCxnSpPr/>
      </xdr:nvCxnSpPr>
      <xdr:spPr>
        <a:xfrm flipV="1">
          <a:off x="15290800" y="7065433"/>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31145</xdr:rowOff>
    </xdr:from>
    <xdr:to>
      <xdr:col>77</xdr:col>
      <xdr:colOff>95250</xdr:colOff>
      <xdr:row>41</xdr:row>
      <xdr:rowOff>132745</xdr:rowOff>
    </xdr:to>
    <xdr:sp macro="" textlink="">
      <xdr:nvSpPr>
        <xdr:cNvPr id="388" name="フローチャート: 判断 387"/>
        <xdr:cNvSpPr/>
      </xdr:nvSpPr>
      <xdr:spPr>
        <a:xfrm>
          <a:off x="16129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117522</xdr:rowOff>
    </xdr:from>
    <xdr:ext cx="736600" cy="259045"/>
    <xdr:sp macro="" textlink="">
      <xdr:nvSpPr>
        <xdr:cNvPr id="389" name="テキスト ボックス 388"/>
        <xdr:cNvSpPr txBox="1"/>
      </xdr:nvSpPr>
      <xdr:spPr>
        <a:xfrm>
          <a:off x="15798800" y="7146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35983</xdr:rowOff>
    </xdr:from>
    <xdr:to>
      <xdr:col>72</xdr:col>
      <xdr:colOff>203200</xdr:colOff>
      <xdr:row>41</xdr:row>
      <xdr:rowOff>104926</xdr:rowOff>
    </xdr:to>
    <xdr:cxnSp macro="">
      <xdr:nvCxnSpPr>
        <xdr:cNvPr id="390" name="直線コネクタ 389"/>
        <xdr:cNvCxnSpPr/>
      </xdr:nvCxnSpPr>
      <xdr:spPr>
        <a:xfrm>
          <a:off x="14401800" y="7065433"/>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8165</xdr:rowOff>
    </xdr:from>
    <xdr:to>
      <xdr:col>73</xdr:col>
      <xdr:colOff>44450</xdr:colOff>
      <xdr:row>41</xdr:row>
      <xdr:rowOff>109765</xdr:rowOff>
    </xdr:to>
    <xdr:sp macro="" textlink="">
      <xdr:nvSpPr>
        <xdr:cNvPr id="391" name="フローチャート: 判断 390"/>
        <xdr:cNvSpPr/>
      </xdr:nvSpPr>
      <xdr:spPr>
        <a:xfrm>
          <a:off x="15240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119942</xdr:rowOff>
    </xdr:from>
    <xdr:ext cx="762000" cy="259045"/>
    <xdr:sp macro="" textlink="">
      <xdr:nvSpPr>
        <xdr:cNvPr id="392" name="テキスト ボックス 391"/>
        <xdr:cNvSpPr txBox="1"/>
      </xdr:nvSpPr>
      <xdr:spPr>
        <a:xfrm>
          <a:off x="14909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35983</xdr:rowOff>
    </xdr:from>
    <xdr:to>
      <xdr:col>68</xdr:col>
      <xdr:colOff>152400</xdr:colOff>
      <xdr:row>41</xdr:row>
      <xdr:rowOff>70455</xdr:rowOff>
    </xdr:to>
    <xdr:cxnSp macro="">
      <xdr:nvCxnSpPr>
        <xdr:cNvPr id="393" name="直線コネクタ 392"/>
        <xdr:cNvCxnSpPr/>
      </xdr:nvCxnSpPr>
      <xdr:spPr>
        <a:xfrm flipV="1">
          <a:off x="13512800" y="7065433"/>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8165</xdr:rowOff>
    </xdr:from>
    <xdr:to>
      <xdr:col>68</xdr:col>
      <xdr:colOff>203200</xdr:colOff>
      <xdr:row>41</xdr:row>
      <xdr:rowOff>109765</xdr:rowOff>
    </xdr:to>
    <xdr:sp macro="" textlink="">
      <xdr:nvSpPr>
        <xdr:cNvPr id="394" name="フローチャート: 判断 393"/>
        <xdr:cNvSpPr/>
      </xdr:nvSpPr>
      <xdr:spPr>
        <a:xfrm>
          <a:off x="14351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94542</xdr:rowOff>
    </xdr:from>
    <xdr:ext cx="762000" cy="259045"/>
    <xdr:sp macro="" textlink="">
      <xdr:nvSpPr>
        <xdr:cNvPr id="395" name="テキスト ボックス 394"/>
        <xdr:cNvSpPr txBox="1"/>
      </xdr:nvSpPr>
      <xdr:spPr>
        <a:xfrm>
          <a:off x="14020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8165</xdr:rowOff>
    </xdr:from>
    <xdr:to>
      <xdr:col>64</xdr:col>
      <xdr:colOff>152400</xdr:colOff>
      <xdr:row>41</xdr:row>
      <xdr:rowOff>109765</xdr:rowOff>
    </xdr:to>
    <xdr:sp macro="" textlink="">
      <xdr:nvSpPr>
        <xdr:cNvPr id="396" name="フローチャート: 判断 395"/>
        <xdr:cNvSpPr/>
      </xdr:nvSpPr>
      <xdr:spPr>
        <a:xfrm>
          <a:off x="13462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119942</xdr:rowOff>
    </xdr:from>
    <xdr:ext cx="762000" cy="259045"/>
    <xdr:sp macro="" textlink="">
      <xdr:nvSpPr>
        <xdr:cNvPr id="397" name="テキスト ボックス 396"/>
        <xdr:cNvSpPr txBox="1"/>
      </xdr:nvSpPr>
      <xdr:spPr>
        <a:xfrm>
          <a:off x="13131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133652</xdr:rowOff>
    </xdr:from>
    <xdr:to>
      <xdr:col>81</xdr:col>
      <xdr:colOff>95250</xdr:colOff>
      <xdr:row>41</xdr:row>
      <xdr:rowOff>63802</xdr:rowOff>
    </xdr:to>
    <xdr:sp macro="" textlink="">
      <xdr:nvSpPr>
        <xdr:cNvPr id="403" name="楕円 402"/>
        <xdr:cNvSpPr/>
      </xdr:nvSpPr>
      <xdr:spPr>
        <a:xfrm>
          <a:off x="16967200" y="699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150179</xdr:rowOff>
    </xdr:from>
    <xdr:ext cx="762000" cy="259045"/>
    <xdr:sp macro="" textlink="">
      <xdr:nvSpPr>
        <xdr:cNvPr id="404" name="公債費負担の状況該当値テキスト"/>
        <xdr:cNvSpPr txBox="1"/>
      </xdr:nvSpPr>
      <xdr:spPr>
        <a:xfrm>
          <a:off x="17106900" y="6836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156633</xdr:rowOff>
    </xdr:from>
    <xdr:to>
      <xdr:col>77</xdr:col>
      <xdr:colOff>95250</xdr:colOff>
      <xdr:row>41</xdr:row>
      <xdr:rowOff>86783</xdr:rowOff>
    </xdr:to>
    <xdr:sp macro="" textlink="">
      <xdr:nvSpPr>
        <xdr:cNvPr id="405" name="楕円 404"/>
        <xdr:cNvSpPr/>
      </xdr:nvSpPr>
      <xdr:spPr>
        <a:xfrm>
          <a:off x="16129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96960</xdr:rowOff>
    </xdr:from>
    <xdr:ext cx="736600" cy="259045"/>
    <xdr:sp macro="" textlink="">
      <xdr:nvSpPr>
        <xdr:cNvPr id="406" name="テキスト ボックス 405"/>
        <xdr:cNvSpPr txBox="1"/>
      </xdr:nvSpPr>
      <xdr:spPr>
        <a:xfrm>
          <a:off x="15798800" y="6783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54126</xdr:rowOff>
    </xdr:from>
    <xdr:to>
      <xdr:col>73</xdr:col>
      <xdr:colOff>44450</xdr:colOff>
      <xdr:row>41</xdr:row>
      <xdr:rowOff>155726</xdr:rowOff>
    </xdr:to>
    <xdr:sp macro="" textlink="">
      <xdr:nvSpPr>
        <xdr:cNvPr id="407" name="楕円 406"/>
        <xdr:cNvSpPr/>
      </xdr:nvSpPr>
      <xdr:spPr>
        <a:xfrm>
          <a:off x="15240000" y="708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140503</xdr:rowOff>
    </xdr:from>
    <xdr:ext cx="762000" cy="259045"/>
    <xdr:sp macro="" textlink="">
      <xdr:nvSpPr>
        <xdr:cNvPr id="408" name="テキスト ボックス 407"/>
        <xdr:cNvSpPr txBox="1"/>
      </xdr:nvSpPr>
      <xdr:spPr>
        <a:xfrm>
          <a:off x="14909800" y="716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156633</xdr:rowOff>
    </xdr:from>
    <xdr:to>
      <xdr:col>68</xdr:col>
      <xdr:colOff>203200</xdr:colOff>
      <xdr:row>41</xdr:row>
      <xdr:rowOff>86783</xdr:rowOff>
    </xdr:to>
    <xdr:sp macro="" textlink="">
      <xdr:nvSpPr>
        <xdr:cNvPr id="409" name="楕円 408"/>
        <xdr:cNvSpPr/>
      </xdr:nvSpPr>
      <xdr:spPr>
        <a:xfrm>
          <a:off x="14351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96960</xdr:rowOff>
    </xdr:from>
    <xdr:ext cx="762000" cy="259045"/>
    <xdr:sp macro="" textlink="">
      <xdr:nvSpPr>
        <xdr:cNvPr id="410" name="テキスト ボックス 409"/>
        <xdr:cNvSpPr txBox="1"/>
      </xdr:nvSpPr>
      <xdr:spPr>
        <a:xfrm>
          <a:off x="14020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19655</xdr:rowOff>
    </xdr:from>
    <xdr:to>
      <xdr:col>64</xdr:col>
      <xdr:colOff>152400</xdr:colOff>
      <xdr:row>41</xdr:row>
      <xdr:rowOff>121255</xdr:rowOff>
    </xdr:to>
    <xdr:sp macro="" textlink="">
      <xdr:nvSpPr>
        <xdr:cNvPr id="411" name="楕円 410"/>
        <xdr:cNvSpPr/>
      </xdr:nvSpPr>
      <xdr:spPr>
        <a:xfrm>
          <a:off x="13462000" y="704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106032</xdr:rowOff>
    </xdr:from>
    <xdr:ext cx="762000" cy="259045"/>
    <xdr:sp macro="" textlink="">
      <xdr:nvSpPr>
        <xdr:cNvPr id="412" name="テキスト ボックス 411"/>
        <xdr:cNvSpPr txBox="1"/>
      </xdr:nvSpPr>
      <xdr:spPr>
        <a:xfrm>
          <a:off x="13131800" y="713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前年度比</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10.6</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ポイント減少し、類似平均団体を</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50.0</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いる。比率のうち、分子は基準財政需要額算入見込額が減少したものの、将来負担額が大幅に減少したことから前年度より減少しており、分母は標準財政規模が増加したことにより前年度から増加している。</a:t>
          </a:r>
          <a:endPar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基準財政需要額算入見込額は、地方債の新規発行よりも償還終了が多いことに加え、普通交付税への算入終了が多いことにより減少している。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将来負担額のうち地方債残高は、一般会計においては前年度に引き続き防災行政無線強靭化事業などを実施しながらも繰上償還を実施し、残高の増加を抑制している。また、令和</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日に公営企業化した下水道事業において償還終了となった事業が多かったため、公営企業債等繰入見込額も大幅に減少した。　</a:t>
          </a:r>
          <a:endPar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今後も地方債の新規発行の精査や使用料金見直し等の経営改善のほか、充当可能基金の確保を図り、将来負担の軽減に努める。</a:t>
          </a:r>
        </a:p>
      </xdr:txBody>
    </xdr:sp>
    <xdr:clientData/>
  </xdr:twoCellAnchor>
  <xdr:oneCellAnchor>
    <xdr:from>
      <xdr:col>61</xdr:col>
      <xdr:colOff>6350</xdr:colOff>
      <xdr:row>10</xdr:row>
      <xdr:rowOff>63500</xdr:rowOff>
    </xdr:from>
    <xdr:ext cx="298543" cy="225703"/>
    <xdr:sp macro="" textlink="">
      <xdr:nvSpPr>
        <xdr:cNvPr id="426" name="テキスト ボックス 42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9" name="直線コネクタ 428"/>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0" name="テキスト ボックス 429"/>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1" name="直線コネクタ 430"/>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2" name="テキスト ボックス 431"/>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3" name="直線コネクタ 432"/>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4" name="テキスト ボックス 433"/>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5" name="直線コネクタ 434"/>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6" name="テキスト ボックス 435"/>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7" name="直線コネクタ 436"/>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8" name="テキスト ボックス 437"/>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70697</xdr:rowOff>
    </xdr:to>
    <xdr:cxnSp macro="">
      <xdr:nvCxnSpPr>
        <xdr:cNvPr id="441" name="直線コネクタ 440"/>
        <xdr:cNvCxnSpPr/>
      </xdr:nvCxnSpPr>
      <xdr:spPr>
        <a:xfrm flipV="1">
          <a:off x="17018000" y="2370667"/>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42774</xdr:rowOff>
    </xdr:from>
    <xdr:ext cx="762000" cy="259045"/>
    <xdr:sp macro="" textlink="">
      <xdr:nvSpPr>
        <xdr:cNvPr id="442" name="将来負担の状況最小値テキスト"/>
        <xdr:cNvSpPr txBox="1"/>
      </xdr:nvSpPr>
      <xdr:spPr>
        <a:xfrm>
          <a:off x="17106900" y="3814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70697</xdr:rowOff>
    </xdr:from>
    <xdr:to>
      <xdr:col>81</xdr:col>
      <xdr:colOff>133350</xdr:colOff>
      <xdr:row>22</xdr:row>
      <xdr:rowOff>70697</xdr:rowOff>
    </xdr:to>
    <xdr:cxnSp macro="">
      <xdr:nvCxnSpPr>
        <xdr:cNvPr id="443" name="直線コネクタ 442"/>
        <xdr:cNvCxnSpPr/>
      </xdr:nvCxnSpPr>
      <xdr:spPr>
        <a:xfrm>
          <a:off x="16929100" y="3842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4"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5" name="直線コネクタ 444"/>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126294</xdr:rowOff>
    </xdr:from>
    <xdr:to>
      <xdr:col>81</xdr:col>
      <xdr:colOff>44450</xdr:colOff>
      <xdr:row>18</xdr:row>
      <xdr:rowOff>96943</xdr:rowOff>
    </xdr:to>
    <xdr:cxnSp macro="">
      <xdr:nvCxnSpPr>
        <xdr:cNvPr id="446" name="直線コネクタ 445"/>
        <xdr:cNvCxnSpPr/>
      </xdr:nvCxnSpPr>
      <xdr:spPr>
        <a:xfrm flipV="1">
          <a:off x="16179800" y="3040944"/>
          <a:ext cx="838200" cy="142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7" name="将来負担の状況平均値テキスト"/>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8" name="フローチャート: 判断 447"/>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56727</xdr:rowOff>
    </xdr:from>
    <xdr:to>
      <xdr:col>77</xdr:col>
      <xdr:colOff>44450</xdr:colOff>
      <xdr:row>18</xdr:row>
      <xdr:rowOff>96943</xdr:rowOff>
    </xdr:to>
    <xdr:cxnSp macro="">
      <xdr:nvCxnSpPr>
        <xdr:cNvPr id="449" name="直線コネクタ 448"/>
        <xdr:cNvCxnSpPr/>
      </xdr:nvCxnSpPr>
      <xdr:spPr>
        <a:xfrm>
          <a:off x="15290800" y="314282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50" name="フローチャート: 判断 449"/>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51" name="テキスト ボックス 450"/>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155787</xdr:rowOff>
    </xdr:from>
    <xdr:to>
      <xdr:col>72</xdr:col>
      <xdr:colOff>203200</xdr:colOff>
      <xdr:row>18</xdr:row>
      <xdr:rowOff>56727</xdr:rowOff>
    </xdr:to>
    <xdr:cxnSp macro="">
      <xdr:nvCxnSpPr>
        <xdr:cNvPr id="452" name="直線コネクタ 451"/>
        <xdr:cNvCxnSpPr/>
      </xdr:nvCxnSpPr>
      <xdr:spPr>
        <a:xfrm>
          <a:off x="14401800" y="3070437"/>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163407</xdr:rowOff>
    </xdr:from>
    <xdr:to>
      <xdr:col>73</xdr:col>
      <xdr:colOff>44450</xdr:colOff>
      <xdr:row>14</xdr:row>
      <xdr:rowOff>93557</xdr:rowOff>
    </xdr:to>
    <xdr:sp macro="" textlink="">
      <xdr:nvSpPr>
        <xdr:cNvPr id="453" name="フローチャート: 判断 452"/>
        <xdr:cNvSpPr/>
      </xdr:nvSpPr>
      <xdr:spPr>
        <a:xfrm>
          <a:off x="15240000" y="2392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103734</xdr:rowOff>
    </xdr:from>
    <xdr:ext cx="762000" cy="259045"/>
    <xdr:sp macro="" textlink="">
      <xdr:nvSpPr>
        <xdr:cNvPr id="454" name="テキスト ボックス 453"/>
        <xdr:cNvSpPr txBox="1"/>
      </xdr:nvSpPr>
      <xdr:spPr>
        <a:xfrm>
          <a:off x="14909800" y="21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155787</xdr:rowOff>
    </xdr:from>
    <xdr:to>
      <xdr:col>68</xdr:col>
      <xdr:colOff>152400</xdr:colOff>
      <xdr:row>19</xdr:row>
      <xdr:rowOff>80998</xdr:rowOff>
    </xdr:to>
    <xdr:cxnSp macro="">
      <xdr:nvCxnSpPr>
        <xdr:cNvPr id="455" name="直線コネクタ 454"/>
        <xdr:cNvCxnSpPr/>
      </xdr:nvCxnSpPr>
      <xdr:spPr>
        <a:xfrm flipV="1">
          <a:off x="13512800" y="3070437"/>
          <a:ext cx="889000" cy="268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97860</xdr:rowOff>
    </xdr:from>
    <xdr:to>
      <xdr:col>68</xdr:col>
      <xdr:colOff>203200</xdr:colOff>
      <xdr:row>15</xdr:row>
      <xdr:rowOff>28010</xdr:rowOff>
    </xdr:to>
    <xdr:sp macro="" textlink="">
      <xdr:nvSpPr>
        <xdr:cNvPr id="456" name="フローチャート: 判断 455"/>
        <xdr:cNvSpPr/>
      </xdr:nvSpPr>
      <xdr:spPr>
        <a:xfrm>
          <a:off x="14351000" y="249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38187</xdr:rowOff>
    </xdr:from>
    <xdr:ext cx="762000" cy="259045"/>
    <xdr:sp macro="" textlink="">
      <xdr:nvSpPr>
        <xdr:cNvPr id="457" name="テキスト ボックス 456"/>
        <xdr:cNvSpPr txBox="1"/>
      </xdr:nvSpPr>
      <xdr:spPr>
        <a:xfrm>
          <a:off x="14020800" y="2267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113947</xdr:rowOff>
    </xdr:from>
    <xdr:to>
      <xdr:col>64</xdr:col>
      <xdr:colOff>152400</xdr:colOff>
      <xdr:row>15</xdr:row>
      <xdr:rowOff>44097</xdr:rowOff>
    </xdr:to>
    <xdr:sp macro="" textlink="">
      <xdr:nvSpPr>
        <xdr:cNvPr id="458" name="フローチャート: 判断 457"/>
        <xdr:cNvSpPr/>
      </xdr:nvSpPr>
      <xdr:spPr>
        <a:xfrm>
          <a:off x="13462000" y="2514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54274</xdr:rowOff>
    </xdr:from>
    <xdr:ext cx="762000" cy="259045"/>
    <xdr:sp macro="" textlink="">
      <xdr:nvSpPr>
        <xdr:cNvPr id="459" name="テキスト ボックス 458"/>
        <xdr:cNvSpPr txBox="1"/>
      </xdr:nvSpPr>
      <xdr:spPr>
        <a:xfrm>
          <a:off x="13131800" y="2283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75494</xdr:rowOff>
    </xdr:from>
    <xdr:to>
      <xdr:col>81</xdr:col>
      <xdr:colOff>95250</xdr:colOff>
      <xdr:row>18</xdr:row>
      <xdr:rowOff>5644</xdr:rowOff>
    </xdr:to>
    <xdr:sp macro="" textlink="">
      <xdr:nvSpPr>
        <xdr:cNvPr id="465" name="楕円 464"/>
        <xdr:cNvSpPr/>
      </xdr:nvSpPr>
      <xdr:spPr>
        <a:xfrm>
          <a:off x="16967200" y="299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47571</xdr:rowOff>
    </xdr:from>
    <xdr:ext cx="762000" cy="259045"/>
    <xdr:sp macro="" textlink="">
      <xdr:nvSpPr>
        <xdr:cNvPr id="466" name="将来負担の状況該当値テキスト"/>
        <xdr:cNvSpPr txBox="1"/>
      </xdr:nvSpPr>
      <xdr:spPr>
        <a:xfrm>
          <a:off x="17106900" y="2962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46143</xdr:rowOff>
    </xdr:from>
    <xdr:to>
      <xdr:col>77</xdr:col>
      <xdr:colOff>95250</xdr:colOff>
      <xdr:row>18</xdr:row>
      <xdr:rowOff>147743</xdr:rowOff>
    </xdr:to>
    <xdr:sp macro="" textlink="">
      <xdr:nvSpPr>
        <xdr:cNvPr id="467" name="楕円 466"/>
        <xdr:cNvSpPr/>
      </xdr:nvSpPr>
      <xdr:spPr>
        <a:xfrm>
          <a:off x="16129000" y="3132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132520</xdr:rowOff>
    </xdr:from>
    <xdr:ext cx="736600" cy="259045"/>
    <xdr:sp macro="" textlink="">
      <xdr:nvSpPr>
        <xdr:cNvPr id="468" name="テキスト ボックス 467"/>
        <xdr:cNvSpPr txBox="1"/>
      </xdr:nvSpPr>
      <xdr:spPr>
        <a:xfrm>
          <a:off x="15798800" y="3218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5927</xdr:rowOff>
    </xdr:from>
    <xdr:to>
      <xdr:col>73</xdr:col>
      <xdr:colOff>44450</xdr:colOff>
      <xdr:row>18</xdr:row>
      <xdr:rowOff>107527</xdr:rowOff>
    </xdr:to>
    <xdr:sp macro="" textlink="">
      <xdr:nvSpPr>
        <xdr:cNvPr id="469" name="楕円 468"/>
        <xdr:cNvSpPr/>
      </xdr:nvSpPr>
      <xdr:spPr>
        <a:xfrm>
          <a:off x="15240000" y="309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92304</xdr:rowOff>
    </xdr:from>
    <xdr:ext cx="762000" cy="259045"/>
    <xdr:sp macro="" textlink="">
      <xdr:nvSpPr>
        <xdr:cNvPr id="470" name="テキスト ボックス 469"/>
        <xdr:cNvSpPr txBox="1"/>
      </xdr:nvSpPr>
      <xdr:spPr>
        <a:xfrm>
          <a:off x="14909800" y="3178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104987</xdr:rowOff>
    </xdr:from>
    <xdr:to>
      <xdr:col>68</xdr:col>
      <xdr:colOff>203200</xdr:colOff>
      <xdr:row>18</xdr:row>
      <xdr:rowOff>35137</xdr:rowOff>
    </xdr:to>
    <xdr:sp macro="" textlink="">
      <xdr:nvSpPr>
        <xdr:cNvPr id="471" name="楕円 470"/>
        <xdr:cNvSpPr/>
      </xdr:nvSpPr>
      <xdr:spPr>
        <a:xfrm>
          <a:off x="14351000" y="301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19914</xdr:rowOff>
    </xdr:from>
    <xdr:ext cx="762000" cy="259045"/>
    <xdr:sp macro="" textlink="">
      <xdr:nvSpPr>
        <xdr:cNvPr id="472" name="テキスト ボックス 471"/>
        <xdr:cNvSpPr txBox="1"/>
      </xdr:nvSpPr>
      <xdr:spPr>
        <a:xfrm>
          <a:off x="14020800" y="310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30198</xdr:rowOff>
    </xdr:from>
    <xdr:to>
      <xdr:col>64</xdr:col>
      <xdr:colOff>152400</xdr:colOff>
      <xdr:row>19</xdr:row>
      <xdr:rowOff>131798</xdr:rowOff>
    </xdr:to>
    <xdr:sp macro="" textlink="">
      <xdr:nvSpPr>
        <xdr:cNvPr id="473" name="楕円 472"/>
        <xdr:cNvSpPr/>
      </xdr:nvSpPr>
      <xdr:spPr>
        <a:xfrm>
          <a:off x="13462000" y="3287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116575</xdr:rowOff>
    </xdr:from>
    <xdr:ext cx="762000" cy="259045"/>
    <xdr:sp macro="" textlink="">
      <xdr:nvSpPr>
        <xdr:cNvPr id="474" name="テキスト ボックス 473"/>
        <xdr:cNvSpPr txBox="1"/>
      </xdr:nvSpPr>
      <xdr:spPr>
        <a:xfrm>
          <a:off x="13131800" y="337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秋田県にかほ市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22,075
21,924
241.13
17,534,615
16,772,750
691,182
9,220,525
12,396,221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50.0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前年度比</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ポイント増加し、類似団体平均を</a:t>
          </a:r>
          <a:r>
            <a:rPr kumimoji="1" lang="en-US" altLang="ja-JP" sz="1200">
              <a:latin typeface="ＭＳ Ｐゴシック" panose="020B0600070205080204" pitchFamily="50" charset="-128"/>
              <a:ea typeface="ＭＳ Ｐゴシック" panose="020B0600070205080204" pitchFamily="50" charset="-128"/>
            </a:rPr>
            <a:t>3.5</a:t>
          </a:r>
          <a:r>
            <a:rPr kumimoji="1" lang="ja-JP" altLang="en-US" sz="1200">
              <a:latin typeface="ＭＳ Ｐゴシック" panose="020B0600070205080204" pitchFamily="50" charset="-128"/>
              <a:ea typeface="ＭＳ Ｐゴシック" panose="020B0600070205080204" pitchFamily="50" charset="-128"/>
            </a:rPr>
            <a:t>ポイント上回った。</a:t>
          </a:r>
        </a:p>
        <a:p>
          <a:r>
            <a:rPr kumimoji="1" lang="ja-JP" altLang="en-US" sz="1200">
              <a:latin typeface="ＭＳ Ｐゴシック" panose="020B0600070205080204" pitchFamily="50" charset="-128"/>
              <a:ea typeface="ＭＳ Ｐゴシック" panose="020B0600070205080204" pitchFamily="50" charset="-128"/>
            </a:rPr>
            <a:t>　分子である経常的な経費のうち、会計年度職員の給与改定や勤勉手当の支給開始による増加が、比率の分母である地方特例交付金や普通交付税の増加よりも多いことが、比率上昇の要因である。</a:t>
          </a:r>
        </a:p>
        <a:p>
          <a:r>
            <a:rPr kumimoji="1" lang="ja-JP" altLang="en-US" sz="1200">
              <a:latin typeface="ＭＳ Ｐゴシック" panose="020B0600070205080204" pitchFamily="50" charset="-128"/>
              <a:ea typeface="ＭＳ Ｐゴシック" panose="020B0600070205080204" pitchFamily="50" charset="-128"/>
            </a:rPr>
            <a:t>　今後も「にかほ市行財政改革大綱」に基づいた定員管理を行い、年齢構成のバランスに配慮しながら人件費の抑制に努める。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140716</xdr:rowOff>
    </xdr:from>
    <xdr:to>
      <xdr:col>24</xdr:col>
      <xdr:colOff>25400</xdr:colOff>
      <xdr:row>40</xdr:row>
      <xdr:rowOff>140716</xdr:rowOff>
    </xdr:to>
    <xdr:cxnSp macro="">
      <xdr:nvCxnSpPr>
        <xdr:cNvPr id="59" name="直線コネクタ 58"/>
        <xdr:cNvCxnSpPr/>
      </xdr:nvCxnSpPr>
      <xdr:spPr>
        <a:xfrm flipV="1">
          <a:off x="4826000" y="5627116"/>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112793</xdr:rowOff>
    </xdr:from>
    <xdr:ext cx="762000" cy="259045"/>
    <xdr:sp macro="" textlink="">
      <xdr:nvSpPr>
        <xdr:cNvPr id="60" name="人件費最小値テキスト"/>
        <xdr:cNvSpPr txBox="1"/>
      </xdr:nvSpPr>
      <xdr:spPr>
        <a:xfrm>
          <a:off x="4914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140716</xdr:rowOff>
    </xdr:from>
    <xdr:to>
      <xdr:col>24</xdr:col>
      <xdr:colOff>114300</xdr:colOff>
      <xdr:row>40</xdr:row>
      <xdr:rowOff>140716</xdr:rowOff>
    </xdr:to>
    <xdr:cxnSp macro="">
      <xdr:nvCxnSpPr>
        <xdr:cNvPr id="61" name="直線コネクタ 60"/>
        <xdr:cNvCxnSpPr/>
      </xdr:nvCxnSpPr>
      <xdr:spPr>
        <a:xfrm>
          <a:off x="4737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55643</xdr:rowOff>
    </xdr:from>
    <xdr:ext cx="762000" cy="259045"/>
    <xdr:sp macro="" textlink="">
      <xdr:nvSpPr>
        <xdr:cNvPr id="62" name="人件費最大値テキスト"/>
        <xdr:cNvSpPr txBox="1"/>
      </xdr:nvSpPr>
      <xdr:spPr>
        <a:xfrm>
          <a:off x="4914900" y="5370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140716</xdr:rowOff>
    </xdr:from>
    <xdr:to>
      <xdr:col>24</xdr:col>
      <xdr:colOff>114300</xdr:colOff>
      <xdr:row>32</xdr:row>
      <xdr:rowOff>140716</xdr:rowOff>
    </xdr:to>
    <xdr:cxnSp macro="">
      <xdr:nvCxnSpPr>
        <xdr:cNvPr id="63" name="直線コネクタ 62"/>
        <xdr:cNvCxnSpPr/>
      </xdr:nvCxnSpPr>
      <xdr:spPr>
        <a:xfrm>
          <a:off x="4737100" y="5627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49276</xdr:rowOff>
    </xdr:from>
    <xdr:to>
      <xdr:col>24</xdr:col>
      <xdr:colOff>25400</xdr:colOff>
      <xdr:row>37</xdr:row>
      <xdr:rowOff>152146</xdr:rowOff>
    </xdr:to>
    <xdr:cxnSp macro="">
      <xdr:nvCxnSpPr>
        <xdr:cNvPr id="64" name="直線コネクタ 63"/>
        <xdr:cNvCxnSpPr/>
      </xdr:nvCxnSpPr>
      <xdr:spPr>
        <a:xfrm>
          <a:off x="3987800" y="6221476"/>
          <a:ext cx="8382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140733</xdr:rowOff>
    </xdr:from>
    <xdr:ext cx="762000" cy="259045"/>
    <xdr:sp macro="" textlink="">
      <xdr:nvSpPr>
        <xdr:cNvPr id="65" name="人件費平均値テキスト"/>
        <xdr:cNvSpPr txBox="1"/>
      </xdr:nvSpPr>
      <xdr:spPr>
        <a:xfrm>
          <a:off x="4914900" y="59700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124206</xdr:rowOff>
    </xdr:from>
    <xdr:to>
      <xdr:col>24</xdr:col>
      <xdr:colOff>76200</xdr:colOff>
      <xdr:row>36</xdr:row>
      <xdr:rowOff>54356</xdr:rowOff>
    </xdr:to>
    <xdr:sp macro="" textlink="">
      <xdr:nvSpPr>
        <xdr:cNvPr id="66" name="フローチャート: 判断 65"/>
        <xdr:cNvSpPr/>
      </xdr:nvSpPr>
      <xdr:spPr>
        <a:xfrm>
          <a:off x="47752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46990</xdr:rowOff>
    </xdr:from>
    <xdr:to>
      <xdr:col>19</xdr:col>
      <xdr:colOff>187325</xdr:colOff>
      <xdr:row>36</xdr:row>
      <xdr:rowOff>49276</xdr:rowOff>
    </xdr:to>
    <xdr:cxnSp macro="">
      <xdr:nvCxnSpPr>
        <xdr:cNvPr id="67" name="直線コネクタ 66"/>
        <xdr:cNvCxnSpPr/>
      </xdr:nvCxnSpPr>
      <xdr:spPr>
        <a:xfrm>
          <a:off x="3098800" y="6047740"/>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41910</xdr:rowOff>
    </xdr:from>
    <xdr:to>
      <xdr:col>20</xdr:col>
      <xdr:colOff>38100</xdr:colOff>
      <xdr:row>35</xdr:row>
      <xdr:rowOff>143510</xdr:rowOff>
    </xdr:to>
    <xdr:sp macro="" textlink="">
      <xdr:nvSpPr>
        <xdr:cNvPr id="68" name="フローチャート: 判断 67"/>
        <xdr:cNvSpPr/>
      </xdr:nvSpPr>
      <xdr:spPr>
        <a:xfrm>
          <a:off x="3937000" y="60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153687</xdr:rowOff>
    </xdr:from>
    <xdr:ext cx="736600" cy="259045"/>
    <xdr:sp macro="" textlink="">
      <xdr:nvSpPr>
        <xdr:cNvPr id="69" name="テキスト ボックス 68"/>
        <xdr:cNvSpPr txBox="1"/>
      </xdr:nvSpPr>
      <xdr:spPr>
        <a:xfrm>
          <a:off x="3606800" y="5811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37846</xdr:rowOff>
    </xdr:from>
    <xdr:to>
      <xdr:col>15</xdr:col>
      <xdr:colOff>98425</xdr:colOff>
      <xdr:row>35</xdr:row>
      <xdr:rowOff>46990</xdr:rowOff>
    </xdr:to>
    <xdr:cxnSp macro="">
      <xdr:nvCxnSpPr>
        <xdr:cNvPr id="70" name="直線コネクタ 69"/>
        <xdr:cNvCxnSpPr/>
      </xdr:nvCxnSpPr>
      <xdr:spPr>
        <a:xfrm>
          <a:off x="2209800" y="603859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41910</xdr:rowOff>
    </xdr:from>
    <xdr:to>
      <xdr:col>15</xdr:col>
      <xdr:colOff>149225</xdr:colOff>
      <xdr:row>35</xdr:row>
      <xdr:rowOff>143510</xdr:rowOff>
    </xdr:to>
    <xdr:sp macro="" textlink="">
      <xdr:nvSpPr>
        <xdr:cNvPr id="71" name="フローチャート: 判断 70"/>
        <xdr:cNvSpPr/>
      </xdr:nvSpPr>
      <xdr:spPr>
        <a:xfrm>
          <a:off x="3048000" y="60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128287</xdr:rowOff>
    </xdr:from>
    <xdr:ext cx="762000" cy="259045"/>
    <xdr:sp macro="" textlink="">
      <xdr:nvSpPr>
        <xdr:cNvPr id="72" name="テキスト ボックス 71"/>
        <xdr:cNvSpPr txBox="1"/>
      </xdr:nvSpPr>
      <xdr:spPr>
        <a:xfrm>
          <a:off x="2717800" y="612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37846</xdr:rowOff>
    </xdr:from>
    <xdr:to>
      <xdr:col>11</xdr:col>
      <xdr:colOff>9525</xdr:colOff>
      <xdr:row>35</xdr:row>
      <xdr:rowOff>147574</xdr:rowOff>
    </xdr:to>
    <xdr:cxnSp macro="">
      <xdr:nvCxnSpPr>
        <xdr:cNvPr id="73" name="直線コネクタ 72"/>
        <xdr:cNvCxnSpPr/>
      </xdr:nvCxnSpPr>
      <xdr:spPr>
        <a:xfrm flipV="1">
          <a:off x="1320800" y="6038596"/>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131064</xdr:rowOff>
    </xdr:from>
    <xdr:to>
      <xdr:col>11</xdr:col>
      <xdr:colOff>60325</xdr:colOff>
      <xdr:row>35</xdr:row>
      <xdr:rowOff>61214</xdr:rowOff>
    </xdr:to>
    <xdr:sp macro="" textlink="">
      <xdr:nvSpPr>
        <xdr:cNvPr id="74" name="フローチャート: 判断 73"/>
        <xdr:cNvSpPr/>
      </xdr:nvSpPr>
      <xdr:spPr>
        <a:xfrm>
          <a:off x="2159000" y="5960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71391</xdr:rowOff>
    </xdr:from>
    <xdr:ext cx="762000" cy="259045"/>
    <xdr:sp macro="" textlink="">
      <xdr:nvSpPr>
        <xdr:cNvPr id="75" name="テキスト ボックス 74"/>
        <xdr:cNvSpPr txBox="1"/>
      </xdr:nvSpPr>
      <xdr:spPr>
        <a:xfrm>
          <a:off x="1828800" y="5729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105918</xdr:rowOff>
    </xdr:from>
    <xdr:to>
      <xdr:col>6</xdr:col>
      <xdr:colOff>171450</xdr:colOff>
      <xdr:row>36</xdr:row>
      <xdr:rowOff>36068</xdr:rowOff>
    </xdr:to>
    <xdr:sp macro="" textlink="">
      <xdr:nvSpPr>
        <xdr:cNvPr id="76" name="フローチャート: 判断 75"/>
        <xdr:cNvSpPr/>
      </xdr:nvSpPr>
      <xdr:spPr>
        <a:xfrm>
          <a:off x="1270000" y="610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20845</xdr:rowOff>
    </xdr:from>
    <xdr:ext cx="762000" cy="259045"/>
    <xdr:sp macro="" textlink="">
      <xdr:nvSpPr>
        <xdr:cNvPr id="77" name="テキスト ボックス 76"/>
        <xdr:cNvSpPr txBox="1"/>
      </xdr:nvSpPr>
      <xdr:spPr>
        <a:xfrm>
          <a:off x="939800" y="6193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101346</xdr:rowOff>
    </xdr:from>
    <xdr:to>
      <xdr:col>24</xdr:col>
      <xdr:colOff>76200</xdr:colOff>
      <xdr:row>38</xdr:row>
      <xdr:rowOff>31496</xdr:rowOff>
    </xdr:to>
    <xdr:sp macro="" textlink="">
      <xdr:nvSpPr>
        <xdr:cNvPr id="83" name="楕円 82"/>
        <xdr:cNvSpPr/>
      </xdr:nvSpPr>
      <xdr:spPr>
        <a:xfrm>
          <a:off x="47752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73423</xdr:rowOff>
    </xdr:from>
    <xdr:ext cx="762000" cy="259045"/>
    <xdr:sp macro="" textlink="">
      <xdr:nvSpPr>
        <xdr:cNvPr id="84" name="人件費該当値テキスト"/>
        <xdr:cNvSpPr txBox="1"/>
      </xdr:nvSpPr>
      <xdr:spPr>
        <a:xfrm>
          <a:off x="49149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169926</xdr:rowOff>
    </xdr:from>
    <xdr:to>
      <xdr:col>20</xdr:col>
      <xdr:colOff>38100</xdr:colOff>
      <xdr:row>36</xdr:row>
      <xdr:rowOff>100076</xdr:rowOff>
    </xdr:to>
    <xdr:sp macro="" textlink="">
      <xdr:nvSpPr>
        <xdr:cNvPr id="85" name="楕円 84"/>
        <xdr:cNvSpPr/>
      </xdr:nvSpPr>
      <xdr:spPr>
        <a:xfrm>
          <a:off x="3937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84853</xdr:rowOff>
    </xdr:from>
    <xdr:ext cx="736600" cy="259045"/>
    <xdr:sp macro="" textlink="">
      <xdr:nvSpPr>
        <xdr:cNvPr id="86" name="テキスト ボックス 85"/>
        <xdr:cNvSpPr txBox="1"/>
      </xdr:nvSpPr>
      <xdr:spPr>
        <a:xfrm>
          <a:off x="3606800" y="6257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167640</xdr:rowOff>
    </xdr:from>
    <xdr:to>
      <xdr:col>15</xdr:col>
      <xdr:colOff>149225</xdr:colOff>
      <xdr:row>35</xdr:row>
      <xdr:rowOff>97790</xdr:rowOff>
    </xdr:to>
    <xdr:sp macro="" textlink="">
      <xdr:nvSpPr>
        <xdr:cNvPr id="87" name="楕円 86"/>
        <xdr:cNvSpPr/>
      </xdr:nvSpPr>
      <xdr:spPr>
        <a:xfrm>
          <a:off x="3048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107967</xdr:rowOff>
    </xdr:from>
    <xdr:ext cx="762000" cy="259045"/>
    <xdr:sp macro="" textlink="">
      <xdr:nvSpPr>
        <xdr:cNvPr id="88" name="テキスト ボックス 87"/>
        <xdr:cNvSpPr txBox="1"/>
      </xdr:nvSpPr>
      <xdr:spPr>
        <a:xfrm>
          <a:off x="2717800" y="57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158496</xdr:rowOff>
    </xdr:from>
    <xdr:to>
      <xdr:col>11</xdr:col>
      <xdr:colOff>60325</xdr:colOff>
      <xdr:row>35</xdr:row>
      <xdr:rowOff>88646</xdr:rowOff>
    </xdr:to>
    <xdr:sp macro="" textlink="">
      <xdr:nvSpPr>
        <xdr:cNvPr id="89" name="楕円 88"/>
        <xdr:cNvSpPr/>
      </xdr:nvSpPr>
      <xdr:spPr>
        <a:xfrm>
          <a:off x="2159000" y="598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73423</xdr:rowOff>
    </xdr:from>
    <xdr:ext cx="762000" cy="259045"/>
    <xdr:sp macro="" textlink="">
      <xdr:nvSpPr>
        <xdr:cNvPr id="90" name="テキスト ボックス 89"/>
        <xdr:cNvSpPr txBox="1"/>
      </xdr:nvSpPr>
      <xdr:spPr>
        <a:xfrm>
          <a:off x="1828800" y="6074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96774</xdr:rowOff>
    </xdr:from>
    <xdr:to>
      <xdr:col>6</xdr:col>
      <xdr:colOff>171450</xdr:colOff>
      <xdr:row>36</xdr:row>
      <xdr:rowOff>26924</xdr:rowOff>
    </xdr:to>
    <xdr:sp macro="" textlink="">
      <xdr:nvSpPr>
        <xdr:cNvPr id="91" name="楕円 90"/>
        <xdr:cNvSpPr/>
      </xdr:nvSpPr>
      <xdr:spPr>
        <a:xfrm>
          <a:off x="1270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37101</xdr:rowOff>
    </xdr:from>
    <xdr:ext cx="762000" cy="259045"/>
    <xdr:sp macro="" textlink="">
      <xdr:nvSpPr>
        <xdr:cNvPr id="92" name="テキスト ボックス 91"/>
        <xdr:cNvSpPr txBox="1"/>
      </xdr:nvSpPr>
      <xdr:spPr>
        <a:xfrm>
          <a:off x="939800" y="586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前年度比</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ポイント減少し、類似団体平均を</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収蔵資料デジタルアーカイブ化事業の実施による増加の一方、ふるさと納税返礼品事業の減少や、生活応援商品券事業・高機能消防指令センター更新事業の終了による皆減などにより全体として減少している。また、他団体では一部事務組合で実施していると思われる一般廃棄物処理や消防業務などを、市単独で行っていることが類似団体平均を上回る要因であると考えら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今後も「にかほ市行財政改革大綱」に基づいた取り組みや、事務事業の見直しによる経費削減を継続する。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58964</xdr:rowOff>
    </xdr:from>
    <xdr:to>
      <xdr:col>82</xdr:col>
      <xdr:colOff>107950</xdr:colOff>
      <xdr:row>20</xdr:row>
      <xdr:rowOff>165100</xdr:rowOff>
    </xdr:to>
    <xdr:cxnSp macro="">
      <xdr:nvCxnSpPr>
        <xdr:cNvPr id="122" name="直線コネクタ 121"/>
        <xdr:cNvCxnSpPr/>
      </xdr:nvCxnSpPr>
      <xdr:spPr>
        <a:xfrm flipV="1">
          <a:off x="16510000" y="2287814"/>
          <a:ext cx="0" cy="130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137177</xdr:rowOff>
    </xdr:from>
    <xdr:ext cx="762000" cy="259045"/>
    <xdr:sp macro="" textlink="">
      <xdr:nvSpPr>
        <xdr:cNvPr id="123" name="物件費最小値テキスト"/>
        <xdr:cNvSpPr txBox="1"/>
      </xdr:nvSpPr>
      <xdr:spPr>
        <a:xfrm>
          <a:off x="16598900" y="356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165100</xdr:rowOff>
    </xdr:from>
    <xdr:to>
      <xdr:col>82</xdr:col>
      <xdr:colOff>196850</xdr:colOff>
      <xdr:row>20</xdr:row>
      <xdr:rowOff>165100</xdr:rowOff>
    </xdr:to>
    <xdr:cxnSp macro="">
      <xdr:nvCxnSpPr>
        <xdr:cNvPr id="124" name="直線コネクタ 123"/>
        <xdr:cNvCxnSpPr/>
      </xdr:nvCxnSpPr>
      <xdr:spPr>
        <a:xfrm>
          <a:off x="16421100" y="359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145341</xdr:rowOff>
    </xdr:from>
    <xdr:ext cx="762000" cy="259045"/>
    <xdr:sp macro="" textlink="">
      <xdr:nvSpPr>
        <xdr:cNvPr id="125" name="物件費最大値テキスト"/>
        <xdr:cNvSpPr txBox="1"/>
      </xdr:nvSpPr>
      <xdr:spPr>
        <a:xfrm>
          <a:off x="165989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58964</xdr:rowOff>
    </xdr:from>
    <xdr:to>
      <xdr:col>82</xdr:col>
      <xdr:colOff>196850</xdr:colOff>
      <xdr:row>13</xdr:row>
      <xdr:rowOff>58964</xdr:rowOff>
    </xdr:to>
    <xdr:cxnSp macro="">
      <xdr:nvCxnSpPr>
        <xdr:cNvPr id="126" name="直線コネクタ 125"/>
        <xdr:cNvCxnSpPr/>
      </xdr:nvCxnSpPr>
      <xdr:spPr>
        <a:xfrm>
          <a:off x="16421100" y="228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39914</xdr:rowOff>
    </xdr:from>
    <xdr:to>
      <xdr:col>82</xdr:col>
      <xdr:colOff>107950</xdr:colOff>
      <xdr:row>18</xdr:row>
      <xdr:rowOff>116114</xdr:rowOff>
    </xdr:to>
    <xdr:cxnSp macro="">
      <xdr:nvCxnSpPr>
        <xdr:cNvPr id="127" name="直線コネクタ 126"/>
        <xdr:cNvCxnSpPr/>
      </xdr:nvCxnSpPr>
      <xdr:spPr>
        <a:xfrm flipV="1">
          <a:off x="15671800" y="3126014"/>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32856</xdr:rowOff>
    </xdr:from>
    <xdr:ext cx="762000" cy="259045"/>
    <xdr:sp macro="" textlink="">
      <xdr:nvSpPr>
        <xdr:cNvPr id="128" name="物件費平均値テキスト"/>
        <xdr:cNvSpPr txBox="1"/>
      </xdr:nvSpPr>
      <xdr:spPr>
        <a:xfrm>
          <a:off x="16598900" y="26046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16329</xdr:rowOff>
    </xdr:from>
    <xdr:to>
      <xdr:col>82</xdr:col>
      <xdr:colOff>158750</xdr:colOff>
      <xdr:row>16</xdr:row>
      <xdr:rowOff>117929</xdr:rowOff>
    </xdr:to>
    <xdr:sp macro="" textlink="">
      <xdr:nvSpPr>
        <xdr:cNvPr id="129" name="フローチャート: 判断 128"/>
        <xdr:cNvSpPr/>
      </xdr:nvSpPr>
      <xdr:spPr>
        <a:xfrm>
          <a:off x="16459200" y="275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105229</xdr:rowOff>
    </xdr:from>
    <xdr:to>
      <xdr:col>78</xdr:col>
      <xdr:colOff>69850</xdr:colOff>
      <xdr:row>18</xdr:row>
      <xdr:rowOff>116114</xdr:rowOff>
    </xdr:to>
    <xdr:cxnSp macro="">
      <xdr:nvCxnSpPr>
        <xdr:cNvPr id="130" name="直線コネクタ 129"/>
        <xdr:cNvCxnSpPr/>
      </xdr:nvCxnSpPr>
      <xdr:spPr>
        <a:xfrm>
          <a:off x="14782800" y="3191329"/>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155121</xdr:rowOff>
    </xdr:from>
    <xdr:to>
      <xdr:col>78</xdr:col>
      <xdr:colOff>120650</xdr:colOff>
      <xdr:row>16</xdr:row>
      <xdr:rowOff>85271</xdr:rowOff>
    </xdr:to>
    <xdr:sp macro="" textlink="">
      <xdr:nvSpPr>
        <xdr:cNvPr id="131" name="フローチャート: 判断 130"/>
        <xdr:cNvSpPr/>
      </xdr:nvSpPr>
      <xdr:spPr>
        <a:xfrm>
          <a:off x="15621000" y="272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95448</xdr:rowOff>
    </xdr:from>
    <xdr:ext cx="736600" cy="259045"/>
    <xdr:sp macro="" textlink="">
      <xdr:nvSpPr>
        <xdr:cNvPr id="132" name="テキスト ボックス 131"/>
        <xdr:cNvSpPr txBox="1"/>
      </xdr:nvSpPr>
      <xdr:spPr>
        <a:xfrm>
          <a:off x="15290800" y="2495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37193</xdr:rowOff>
    </xdr:from>
    <xdr:to>
      <xdr:col>73</xdr:col>
      <xdr:colOff>180975</xdr:colOff>
      <xdr:row>18</xdr:row>
      <xdr:rowOff>105229</xdr:rowOff>
    </xdr:to>
    <xdr:cxnSp macro="">
      <xdr:nvCxnSpPr>
        <xdr:cNvPr id="133" name="直線コネクタ 132"/>
        <xdr:cNvCxnSpPr/>
      </xdr:nvCxnSpPr>
      <xdr:spPr>
        <a:xfrm>
          <a:off x="13893800" y="2951843"/>
          <a:ext cx="889000" cy="239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122464</xdr:rowOff>
    </xdr:from>
    <xdr:to>
      <xdr:col>74</xdr:col>
      <xdr:colOff>31750</xdr:colOff>
      <xdr:row>16</xdr:row>
      <xdr:rowOff>52614</xdr:rowOff>
    </xdr:to>
    <xdr:sp macro="" textlink="">
      <xdr:nvSpPr>
        <xdr:cNvPr id="134" name="フローチャート: 判断 133"/>
        <xdr:cNvSpPr/>
      </xdr:nvSpPr>
      <xdr:spPr>
        <a:xfrm>
          <a:off x="14732000" y="269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62791</xdr:rowOff>
    </xdr:from>
    <xdr:ext cx="762000" cy="259045"/>
    <xdr:sp macro="" textlink="">
      <xdr:nvSpPr>
        <xdr:cNvPr id="135" name="テキスト ボックス 134"/>
        <xdr:cNvSpPr txBox="1"/>
      </xdr:nvSpPr>
      <xdr:spPr>
        <a:xfrm>
          <a:off x="14401800" y="2463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121557</xdr:rowOff>
    </xdr:from>
    <xdr:to>
      <xdr:col>69</xdr:col>
      <xdr:colOff>92075</xdr:colOff>
      <xdr:row>17</xdr:row>
      <xdr:rowOff>37193</xdr:rowOff>
    </xdr:to>
    <xdr:cxnSp macro="">
      <xdr:nvCxnSpPr>
        <xdr:cNvPr id="136" name="直線コネクタ 135"/>
        <xdr:cNvCxnSpPr/>
      </xdr:nvCxnSpPr>
      <xdr:spPr>
        <a:xfrm>
          <a:off x="13004800" y="2864757"/>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163286</xdr:rowOff>
    </xdr:from>
    <xdr:to>
      <xdr:col>69</xdr:col>
      <xdr:colOff>142875</xdr:colOff>
      <xdr:row>15</xdr:row>
      <xdr:rowOff>93436</xdr:rowOff>
    </xdr:to>
    <xdr:sp macro="" textlink="">
      <xdr:nvSpPr>
        <xdr:cNvPr id="137" name="フローチャート: 判断 136"/>
        <xdr:cNvSpPr/>
      </xdr:nvSpPr>
      <xdr:spPr>
        <a:xfrm>
          <a:off x="13843000" y="2563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103613</xdr:rowOff>
    </xdr:from>
    <xdr:ext cx="762000" cy="259045"/>
    <xdr:sp macro="" textlink="">
      <xdr:nvSpPr>
        <xdr:cNvPr id="138" name="テキスト ボックス 137"/>
        <xdr:cNvSpPr txBox="1"/>
      </xdr:nvSpPr>
      <xdr:spPr>
        <a:xfrm>
          <a:off x="13512800" y="2332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13607</xdr:rowOff>
    </xdr:from>
    <xdr:to>
      <xdr:col>65</xdr:col>
      <xdr:colOff>53975</xdr:colOff>
      <xdr:row>15</xdr:row>
      <xdr:rowOff>115207</xdr:rowOff>
    </xdr:to>
    <xdr:sp macro="" textlink="">
      <xdr:nvSpPr>
        <xdr:cNvPr id="139" name="フローチャート: 判断 138"/>
        <xdr:cNvSpPr/>
      </xdr:nvSpPr>
      <xdr:spPr>
        <a:xfrm>
          <a:off x="12954000" y="2585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125384</xdr:rowOff>
    </xdr:from>
    <xdr:ext cx="762000" cy="259045"/>
    <xdr:sp macro="" textlink="">
      <xdr:nvSpPr>
        <xdr:cNvPr id="140" name="テキスト ボックス 139"/>
        <xdr:cNvSpPr txBox="1"/>
      </xdr:nvSpPr>
      <xdr:spPr>
        <a:xfrm>
          <a:off x="12623800" y="23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160564</xdr:rowOff>
    </xdr:from>
    <xdr:to>
      <xdr:col>82</xdr:col>
      <xdr:colOff>158750</xdr:colOff>
      <xdr:row>18</xdr:row>
      <xdr:rowOff>90714</xdr:rowOff>
    </xdr:to>
    <xdr:sp macro="" textlink="">
      <xdr:nvSpPr>
        <xdr:cNvPr id="146" name="楕円 145"/>
        <xdr:cNvSpPr/>
      </xdr:nvSpPr>
      <xdr:spPr>
        <a:xfrm>
          <a:off x="16459200" y="307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132641</xdr:rowOff>
    </xdr:from>
    <xdr:ext cx="762000" cy="259045"/>
    <xdr:sp macro="" textlink="">
      <xdr:nvSpPr>
        <xdr:cNvPr id="147" name="物件費該当値テキスト"/>
        <xdr:cNvSpPr txBox="1"/>
      </xdr:nvSpPr>
      <xdr:spPr>
        <a:xfrm>
          <a:off x="16598900" y="3047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65314</xdr:rowOff>
    </xdr:from>
    <xdr:to>
      <xdr:col>78</xdr:col>
      <xdr:colOff>120650</xdr:colOff>
      <xdr:row>18</xdr:row>
      <xdr:rowOff>166914</xdr:rowOff>
    </xdr:to>
    <xdr:sp macro="" textlink="">
      <xdr:nvSpPr>
        <xdr:cNvPr id="148" name="楕円 147"/>
        <xdr:cNvSpPr/>
      </xdr:nvSpPr>
      <xdr:spPr>
        <a:xfrm>
          <a:off x="15621000" y="315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151691</xdr:rowOff>
    </xdr:from>
    <xdr:ext cx="736600" cy="259045"/>
    <xdr:sp macro="" textlink="">
      <xdr:nvSpPr>
        <xdr:cNvPr id="149" name="テキスト ボックス 148"/>
        <xdr:cNvSpPr txBox="1"/>
      </xdr:nvSpPr>
      <xdr:spPr>
        <a:xfrm>
          <a:off x="15290800" y="3237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54429</xdr:rowOff>
    </xdr:from>
    <xdr:to>
      <xdr:col>74</xdr:col>
      <xdr:colOff>31750</xdr:colOff>
      <xdr:row>18</xdr:row>
      <xdr:rowOff>156029</xdr:rowOff>
    </xdr:to>
    <xdr:sp macro="" textlink="">
      <xdr:nvSpPr>
        <xdr:cNvPr id="150" name="楕円 149"/>
        <xdr:cNvSpPr/>
      </xdr:nvSpPr>
      <xdr:spPr>
        <a:xfrm>
          <a:off x="14732000" y="3140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140805</xdr:rowOff>
    </xdr:from>
    <xdr:ext cx="762000" cy="259045"/>
    <xdr:sp macro="" textlink="">
      <xdr:nvSpPr>
        <xdr:cNvPr id="151" name="テキスト ボックス 150"/>
        <xdr:cNvSpPr txBox="1"/>
      </xdr:nvSpPr>
      <xdr:spPr>
        <a:xfrm>
          <a:off x="14401800" y="322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157843</xdr:rowOff>
    </xdr:from>
    <xdr:to>
      <xdr:col>69</xdr:col>
      <xdr:colOff>142875</xdr:colOff>
      <xdr:row>17</xdr:row>
      <xdr:rowOff>87993</xdr:rowOff>
    </xdr:to>
    <xdr:sp macro="" textlink="">
      <xdr:nvSpPr>
        <xdr:cNvPr id="152" name="楕円 151"/>
        <xdr:cNvSpPr/>
      </xdr:nvSpPr>
      <xdr:spPr>
        <a:xfrm>
          <a:off x="13843000" y="290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72770</xdr:rowOff>
    </xdr:from>
    <xdr:ext cx="762000" cy="259045"/>
    <xdr:sp macro="" textlink="">
      <xdr:nvSpPr>
        <xdr:cNvPr id="153" name="テキスト ボックス 152"/>
        <xdr:cNvSpPr txBox="1"/>
      </xdr:nvSpPr>
      <xdr:spPr>
        <a:xfrm>
          <a:off x="13512800" y="2987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70757</xdr:rowOff>
    </xdr:from>
    <xdr:to>
      <xdr:col>65</xdr:col>
      <xdr:colOff>53975</xdr:colOff>
      <xdr:row>17</xdr:row>
      <xdr:rowOff>907</xdr:rowOff>
    </xdr:to>
    <xdr:sp macro="" textlink="">
      <xdr:nvSpPr>
        <xdr:cNvPr id="154" name="楕円 153"/>
        <xdr:cNvSpPr/>
      </xdr:nvSpPr>
      <xdr:spPr>
        <a:xfrm>
          <a:off x="12954000" y="281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157134</xdr:rowOff>
    </xdr:from>
    <xdr:ext cx="762000" cy="259045"/>
    <xdr:sp macro="" textlink="">
      <xdr:nvSpPr>
        <xdr:cNvPr id="155" name="テキスト ボックス 154"/>
        <xdr:cNvSpPr txBox="1"/>
      </xdr:nvSpPr>
      <xdr:spPr>
        <a:xfrm>
          <a:off x="12623800" y="290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前年度比</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ポイント増加し、類似団体平均を</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人件費や物価高騰による保育園・認定こども園運営経費への負担金の増加や、制度改正による児童手当の支給対象拡大などといった増加が主な要因である。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少子高齢化の影響により全体として児童福祉費は減少傾向ではあるものの、障害者福祉費や老人福祉費の増加が見込まれるため、地方税等の収納率向上など財源の確保を進め、安定した財政基盤の維持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151493</xdr:rowOff>
    </xdr:from>
    <xdr:to>
      <xdr:col>24</xdr:col>
      <xdr:colOff>25400</xdr:colOff>
      <xdr:row>62</xdr:row>
      <xdr:rowOff>12700</xdr:rowOff>
    </xdr:to>
    <xdr:cxnSp macro="">
      <xdr:nvCxnSpPr>
        <xdr:cNvPr id="185" name="直線コネクタ 184"/>
        <xdr:cNvCxnSpPr/>
      </xdr:nvCxnSpPr>
      <xdr:spPr>
        <a:xfrm flipV="1">
          <a:off x="4826000" y="9238343"/>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6" name="扶助費最小値テキスト"/>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7" name="直線コネクタ 186"/>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66420</xdr:rowOff>
    </xdr:from>
    <xdr:ext cx="762000" cy="259045"/>
    <xdr:sp macro="" textlink="">
      <xdr:nvSpPr>
        <xdr:cNvPr id="188" name="扶助費最大値テキスト"/>
        <xdr:cNvSpPr txBox="1"/>
      </xdr:nvSpPr>
      <xdr:spPr>
        <a:xfrm>
          <a:off x="4914900" y="8981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151493</xdr:rowOff>
    </xdr:from>
    <xdr:to>
      <xdr:col>24</xdr:col>
      <xdr:colOff>114300</xdr:colOff>
      <xdr:row>53</xdr:row>
      <xdr:rowOff>151493</xdr:rowOff>
    </xdr:to>
    <xdr:cxnSp macro="">
      <xdr:nvCxnSpPr>
        <xdr:cNvPr id="189" name="直線コネクタ 188"/>
        <xdr:cNvCxnSpPr/>
      </xdr:nvCxnSpPr>
      <xdr:spPr>
        <a:xfrm>
          <a:off x="4737100" y="923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53522</xdr:rowOff>
    </xdr:from>
    <xdr:to>
      <xdr:col>24</xdr:col>
      <xdr:colOff>25400</xdr:colOff>
      <xdr:row>55</xdr:row>
      <xdr:rowOff>86178</xdr:rowOff>
    </xdr:to>
    <xdr:cxnSp macro="">
      <xdr:nvCxnSpPr>
        <xdr:cNvPr id="190" name="直線コネクタ 189"/>
        <xdr:cNvCxnSpPr/>
      </xdr:nvCxnSpPr>
      <xdr:spPr>
        <a:xfrm>
          <a:off x="3987800" y="9483272"/>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15620</xdr:rowOff>
    </xdr:from>
    <xdr:ext cx="762000" cy="259045"/>
    <xdr:sp macro="" textlink="">
      <xdr:nvSpPr>
        <xdr:cNvPr id="191" name="扶助費平均値テキスト"/>
        <xdr:cNvSpPr txBox="1"/>
      </xdr:nvSpPr>
      <xdr:spPr>
        <a:xfrm>
          <a:off x="4914900" y="9616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43543</xdr:rowOff>
    </xdr:from>
    <xdr:to>
      <xdr:col>24</xdr:col>
      <xdr:colOff>76200</xdr:colOff>
      <xdr:row>56</xdr:row>
      <xdr:rowOff>145143</xdr:rowOff>
    </xdr:to>
    <xdr:sp macro="" textlink="">
      <xdr:nvSpPr>
        <xdr:cNvPr id="192" name="フローチャート: 判断 191"/>
        <xdr:cNvSpPr/>
      </xdr:nvSpPr>
      <xdr:spPr>
        <a:xfrm>
          <a:off x="47752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4535</xdr:rowOff>
    </xdr:from>
    <xdr:to>
      <xdr:col>19</xdr:col>
      <xdr:colOff>187325</xdr:colOff>
      <xdr:row>55</xdr:row>
      <xdr:rowOff>53522</xdr:rowOff>
    </xdr:to>
    <xdr:cxnSp macro="">
      <xdr:nvCxnSpPr>
        <xdr:cNvPr id="193" name="直線コネクタ 192"/>
        <xdr:cNvCxnSpPr/>
      </xdr:nvCxnSpPr>
      <xdr:spPr>
        <a:xfrm>
          <a:off x="3098800" y="9434285"/>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4" name="フローチャート: 判断 193"/>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146249</xdr:rowOff>
    </xdr:from>
    <xdr:ext cx="736600" cy="259045"/>
    <xdr:sp macro="" textlink="">
      <xdr:nvSpPr>
        <xdr:cNvPr id="195" name="テキスト ボックス 194"/>
        <xdr:cNvSpPr txBox="1"/>
      </xdr:nvSpPr>
      <xdr:spPr>
        <a:xfrm>
          <a:off x="3606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4535</xdr:rowOff>
    </xdr:from>
    <xdr:to>
      <xdr:col>15</xdr:col>
      <xdr:colOff>98425</xdr:colOff>
      <xdr:row>55</xdr:row>
      <xdr:rowOff>86178</xdr:rowOff>
    </xdr:to>
    <xdr:cxnSp macro="">
      <xdr:nvCxnSpPr>
        <xdr:cNvPr id="196" name="直線コネクタ 195"/>
        <xdr:cNvCxnSpPr/>
      </xdr:nvCxnSpPr>
      <xdr:spPr>
        <a:xfrm flipV="1">
          <a:off x="2209800" y="9434285"/>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149678</xdr:rowOff>
    </xdr:from>
    <xdr:to>
      <xdr:col>15</xdr:col>
      <xdr:colOff>149225</xdr:colOff>
      <xdr:row>56</xdr:row>
      <xdr:rowOff>79828</xdr:rowOff>
    </xdr:to>
    <xdr:sp macro="" textlink="">
      <xdr:nvSpPr>
        <xdr:cNvPr id="197" name="フローチャート: 判断 196"/>
        <xdr:cNvSpPr/>
      </xdr:nvSpPr>
      <xdr:spPr>
        <a:xfrm>
          <a:off x="3048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64605</xdr:rowOff>
    </xdr:from>
    <xdr:ext cx="762000" cy="259045"/>
    <xdr:sp macro="" textlink="">
      <xdr:nvSpPr>
        <xdr:cNvPr id="198" name="テキスト ボックス 197"/>
        <xdr:cNvSpPr txBox="1"/>
      </xdr:nvSpPr>
      <xdr:spPr>
        <a:xfrm>
          <a:off x="2717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86178</xdr:rowOff>
    </xdr:from>
    <xdr:to>
      <xdr:col>11</xdr:col>
      <xdr:colOff>9525</xdr:colOff>
      <xdr:row>55</xdr:row>
      <xdr:rowOff>151493</xdr:rowOff>
    </xdr:to>
    <xdr:cxnSp macro="">
      <xdr:nvCxnSpPr>
        <xdr:cNvPr id="199" name="直線コネクタ 198"/>
        <xdr:cNvCxnSpPr/>
      </xdr:nvCxnSpPr>
      <xdr:spPr>
        <a:xfrm flipV="1">
          <a:off x="1320800" y="95159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200" name="フローチャート: 判断 199"/>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201" name="テキスト ボックス 200"/>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43543</xdr:rowOff>
    </xdr:from>
    <xdr:to>
      <xdr:col>6</xdr:col>
      <xdr:colOff>171450</xdr:colOff>
      <xdr:row>56</xdr:row>
      <xdr:rowOff>145143</xdr:rowOff>
    </xdr:to>
    <xdr:sp macro="" textlink="">
      <xdr:nvSpPr>
        <xdr:cNvPr id="202" name="フローチャート: 判断 201"/>
        <xdr:cNvSpPr/>
      </xdr:nvSpPr>
      <xdr:spPr>
        <a:xfrm>
          <a:off x="1270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129920</xdr:rowOff>
    </xdr:from>
    <xdr:ext cx="762000" cy="259045"/>
    <xdr:sp macro="" textlink="">
      <xdr:nvSpPr>
        <xdr:cNvPr id="203" name="テキスト ボックス 202"/>
        <xdr:cNvSpPr txBox="1"/>
      </xdr:nvSpPr>
      <xdr:spPr>
        <a:xfrm>
          <a:off x="939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35378</xdr:rowOff>
    </xdr:from>
    <xdr:to>
      <xdr:col>24</xdr:col>
      <xdr:colOff>76200</xdr:colOff>
      <xdr:row>55</xdr:row>
      <xdr:rowOff>136978</xdr:rowOff>
    </xdr:to>
    <xdr:sp macro="" textlink="">
      <xdr:nvSpPr>
        <xdr:cNvPr id="209" name="楕円 208"/>
        <xdr:cNvSpPr/>
      </xdr:nvSpPr>
      <xdr:spPr>
        <a:xfrm>
          <a:off x="47752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51905</xdr:rowOff>
    </xdr:from>
    <xdr:ext cx="762000" cy="259045"/>
    <xdr:sp macro="" textlink="">
      <xdr:nvSpPr>
        <xdr:cNvPr id="210" name="扶助費該当値テキスト"/>
        <xdr:cNvSpPr txBox="1"/>
      </xdr:nvSpPr>
      <xdr:spPr>
        <a:xfrm>
          <a:off x="49149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2722</xdr:rowOff>
    </xdr:from>
    <xdr:to>
      <xdr:col>20</xdr:col>
      <xdr:colOff>38100</xdr:colOff>
      <xdr:row>55</xdr:row>
      <xdr:rowOff>104322</xdr:rowOff>
    </xdr:to>
    <xdr:sp macro="" textlink="">
      <xdr:nvSpPr>
        <xdr:cNvPr id="211" name="楕円 210"/>
        <xdr:cNvSpPr/>
      </xdr:nvSpPr>
      <xdr:spPr>
        <a:xfrm>
          <a:off x="3937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114499</xdr:rowOff>
    </xdr:from>
    <xdr:ext cx="736600" cy="259045"/>
    <xdr:sp macro="" textlink="">
      <xdr:nvSpPr>
        <xdr:cNvPr id="212" name="テキスト ボックス 211"/>
        <xdr:cNvSpPr txBox="1"/>
      </xdr:nvSpPr>
      <xdr:spPr>
        <a:xfrm>
          <a:off x="3606800" y="9201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125185</xdr:rowOff>
    </xdr:from>
    <xdr:to>
      <xdr:col>15</xdr:col>
      <xdr:colOff>149225</xdr:colOff>
      <xdr:row>55</xdr:row>
      <xdr:rowOff>55335</xdr:rowOff>
    </xdr:to>
    <xdr:sp macro="" textlink="">
      <xdr:nvSpPr>
        <xdr:cNvPr id="213" name="楕円 212"/>
        <xdr:cNvSpPr/>
      </xdr:nvSpPr>
      <xdr:spPr>
        <a:xfrm>
          <a:off x="3048000" y="938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65512</xdr:rowOff>
    </xdr:from>
    <xdr:ext cx="762000" cy="259045"/>
    <xdr:sp macro="" textlink="">
      <xdr:nvSpPr>
        <xdr:cNvPr id="214" name="テキスト ボックス 213"/>
        <xdr:cNvSpPr txBox="1"/>
      </xdr:nvSpPr>
      <xdr:spPr>
        <a:xfrm>
          <a:off x="2717800" y="915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35378</xdr:rowOff>
    </xdr:from>
    <xdr:to>
      <xdr:col>11</xdr:col>
      <xdr:colOff>60325</xdr:colOff>
      <xdr:row>55</xdr:row>
      <xdr:rowOff>136978</xdr:rowOff>
    </xdr:to>
    <xdr:sp macro="" textlink="">
      <xdr:nvSpPr>
        <xdr:cNvPr id="215" name="楕円 214"/>
        <xdr:cNvSpPr/>
      </xdr:nvSpPr>
      <xdr:spPr>
        <a:xfrm>
          <a:off x="2159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147155</xdr:rowOff>
    </xdr:from>
    <xdr:ext cx="762000" cy="259045"/>
    <xdr:sp macro="" textlink="">
      <xdr:nvSpPr>
        <xdr:cNvPr id="216" name="テキスト ボックス 215"/>
        <xdr:cNvSpPr txBox="1"/>
      </xdr:nvSpPr>
      <xdr:spPr>
        <a:xfrm>
          <a:off x="1828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100693</xdr:rowOff>
    </xdr:from>
    <xdr:to>
      <xdr:col>6</xdr:col>
      <xdr:colOff>171450</xdr:colOff>
      <xdr:row>56</xdr:row>
      <xdr:rowOff>30843</xdr:rowOff>
    </xdr:to>
    <xdr:sp macro="" textlink="">
      <xdr:nvSpPr>
        <xdr:cNvPr id="217" name="楕円 216"/>
        <xdr:cNvSpPr/>
      </xdr:nvSpPr>
      <xdr:spPr>
        <a:xfrm>
          <a:off x="1270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41020</xdr:rowOff>
    </xdr:from>
    <xdr:ext cx="762000" cy="259045"/>
    <xdr:sp macro="" textlink="">
      <xdr:nvSpPr>
        <xdr:cNvPr id="218" name="テキスト ボックス 217"/>
        <xdr:cNvSpPr txBox="1"/>
      </xdr:nvSpPr>
      <xdr:spPr>
        <a:xfrm>
          <a:off x="939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前年度比</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ポイント減少し、類似団体平均を</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0.5</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降雪量の増加や人件費高騰による除雪委託料、老朽化施設の修繕に係る維持補修費は増加したが、令和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日より下水道事業が公営企業化したことで繰出金が補助費へ振替となったことが減少の主な要因である。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引き続き「にかほ市公共施設等総合管理計画（個別施設計画）」により施設の統廃合による維持管理経費の縮減や、老朽化対策費の平準化に努める。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91622</xdr:rowOff>
    </xdr:from>
    <xdr:to>
      <xdr:col>82</xdr:col>
      <xdr:colOff>107950</xdr:colOff>
      <xdr:row>59</xdr:row>
      <xdr:rowOff>86178</xdr:rowOff>
    </xdr:to>
    <xdr:cxnSp macro="">
      <xdr:nvCxnSpPr>
        <xdr:cNvPr id="248" name="直線コネクタ 247"/>
        <xdr:cNvCxnSpPr/>
      </xdr:nvCxnSpPr>
      <xdr:spPr>
        <a:xfrm flipV="1">
          <a:off x="16510000" y="9178472"/>
          <a:ext cx="0" cy="1023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58255</xdr:rowOff>
    </xdr:from>
    <xdr:ext cx="762000" cy="259045"/>
    <xdr:sp macro="" textlink="">
      <xdr:nvSpPr>
        <xdr:cNvPr id="249" name="その他最小値テキスト"/>
        <xdr:cNvSpPr txBox="1"/>
      </xdr:nvSpPr>
      <xdr:spPr>
        <a:xfrm>
          <a:off x="16598900" y="10173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86178</xdr:rowOff>
    </xdr:from>
    <xdr:to>
      <xdr:col>82</xdr:col>
      <xdr:colOff>196850</xdr:colOff>
      <xdr:row>59</xdr:row>
      <xdr:rowOff>86178</xdr:rowOff>
    </xdr:to>
    <xdr:cxnSp macro="">
      <xdr:nvCxnSpPr>
        <xdr:cNvPr id="250" name="直線コネクタ 249"/>
        <xdr:cNvCxnSpPr/>
      </xdr:nvCxnSpPr>
      <xdr:spPr>
        <a:xfrm>
          <a:off x="16421100" y="10201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6549</xdr:rowOff>
    </xdr:from>
    <xdr:ext cx="762000" cy="259045"/>
    <xdr:sp macro="" textlink="">
      <xdr:nvSpPr>
        <xdr:cNvPr id="251" name="その他最大値テキスト"/>
        <xdr:cNvSpPr txBox="1"/>
      </xdr:nvSpPr>
      <xdr:spPr>
        <a:xfrm>
          <a:off x="16598900" y="8921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91622</xdr:rowOff>
    </xdr:from>
    <xdr:to>
      <xdr:col>82</xdr:col>
      <xdr:colOff>196850</xdr:colOff>
      <xdr:row>53</xdr:row>
      <xdr:rowOff>91622</xdr:rowOff>
    </xdr:to>
    <xdr:cxnSp macro="">
      <xdr:nvCxnSpPr>
        <xdr:cNvPr id="252" name="直線コネクタ 251"/>
        <xdr:cNvCxnSpPr/>
      </xdr:nvCxnSpPr>
      <xdr:spPr>
        <a:xfrm>
          <a:off x="16421100" y="9178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110672</xdr:rowOff>
    </xdr:from>
    <xdr:to>
      <xdr:col>82</xdr:col>
      <xdr:colOff>107950</xdr:colOff>
      <xdr:row>60</xdr:row>
      <xdr:rowOff>78015</xdr:rowOff>
    </xdr:to>
    <xdr:cxnSp macro="">
      <xdr:nvCxnSpPr>
        <xdr:cNvPr id="253" name="直線コネクタ 252"/>
        <xdr:cNvCxnSpPr/>
      </xdr:nvCxnSpPr>
      <xdr:spPr>
        <a:xfrm flipV="1">
          <a:off x="15671800" y="9711872"/>
          <a:ext cx="838200" cy="653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21970</xdr:rowOff>
    </xdr:from>
    <xdr:ext cx="762000" cy="259045"/>
    <xdr:sp macro="" textlink="">
      <xdr:nvSpPr>
        <xdr:cNvPr id="254" name="その他平均値テキスト"/>
        <xdr:cNvSpPr txBox="1"/>
      </xdr:nvSpPr>
      <xdr:spPr>
        <a:xfrm>
          <a:off x="16598900" y="94517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5443</xdr:rowOff>
    </xdr:from>
    <xdr:to>
      <xdr:col>82</xdr:col>
      <xdr:colOff>158750</xdr:colOff>
      <xdr:row>56</xdr:row>
      <xdr:rowOff>107043</xdr:rowOff>
    </xdr:to>
    <xdr:sp macro="" textlink="">
      <xdr:nvSpPr>
        <xdr:cNvPr id="255" name="フローチャート: 判断 254"/>
        <xdr:cNvSpPr/>
      </xdr:nvSpPr>
      <xdr:spPr>
        <a:xfrm>
          <a:off x="164592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78015</xdr:rowOff>
    </xdr:from>
    <xdr:to>
      <xdr:col>78</xdr:col>
      <xdr:colOff>69850</xdr:colOff>
      <xdr:row>61</xdr:row>
      <xdr:rowOff>91622</xdr:rowOff>
    </xdr:to>
    <xdr:cxnSp macro="">
      <xdr:nvCxnSpPr>
        <xdr:cNvPr id="256" name="直線コネクタ 255"/>
        <xdr:cNvCxnSpPr/>
      </xdr:nvCxnSpPr>
      <xdr:spPr>
        <a:xfrm flipV="1">
          <a:off x="14782800" y="10365015"/>
          <a:ext cx="8890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48985</xdr:rowOff>
    </xdr:from>
    <xdr:to>
      <xdr:col>78</xdr:col>
      <xdr:colOff>120650</xdr:colOff>
      <xdr:row>56</xdr:row>
      <xdr:rowOff>150585</xdr:rowOff>
    </xdr:to>
    <xdr:sp macro="" textlink="">
      <xdr:nvSpPr>
        <xdr:cNvPr id="257" name="フローチャート: 判断 256"/>
        <xdr:cNvSpPr/>
      </xdr:nvSpPr>
      <xdr:spPr>
        <a:xfrm>
          <a:off x="15621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160762</xdr:rowOff>
    </xdr:from>
    <xdr:ext cx="736600" cy="259045"/>
    <xdr:sp macro="" textlink="">
      <xdr:nvSpPr>
        <xdr:cNvPr id="258" name="テキスト ボックス 257"/>
        <xdr:cNvSpPr txBox="1"/>
      </xdr:nvSpPr>
      <xdr:spPr>
        <a:xfrm>
          <a:off x="15290800" y="9419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61</xdr:row>
      <xdr:rowOff>91622</xdr:rowOff>
    </xdr:from>
    <xdr:to>
      <xdr:col>73</xdr:col>
      <xdr:colOff>180975</xdr:colOff>
      <xdr:row>61</xdr:row>
      <xdr:rowOff>102507</xdr:rowOff>
    </xdr:to>
    <xdr:cxnSp macro="">
      <xdr:nvCxnSpPr>
        <xdr:cNvPr id="259" name="直線コネクタ 258"/>
        <xdr:cNvCxnSpPr/>
      </xdr:nvCxnSpPr>
      <xdr:spPr>
        <a:xfrm flipV="1">
          <a:off x="13893800" y="105500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59872</xdr:rowOff>
    </xdr:from>
    <xdr:to>
      <xdr:col>74</xdr:col>
      <xdr:colOff>31750</xdr:colOff>
      <xdr:row>56</xdr:row>
      <xdr:rowOff>161472</xdr:rowOff>
    </xdr:to>
    <xdr:sp macro="" textlink="">
      <xdr:nvSpPr>
        <xdr:cNvPr id="260" name="フローチャート: 判断 259"/>
        <xdr:cNvSpPr/>
      </xdr:nvSpPr>
      <xdr:spPr>
        <a:xfrm>
          <a:off x="14732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199</xdr:rowOff>
    </xdr:from>
    <xdr:ext cx="762000" cy="259045"/>
    <xdr:sp macro="" textlink="">
      <xdr:nvSpPr>
        <xdr:cNvPr id="261" name="テキスト ボックス 260"/>
        <xdr:cNvSpPr txBox="1"/>
      </xdr:nvSpPr>
      <xdr:spPr>
        <a:xfrm>
          <a:off x="14401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61</xdr:row>
      <xdr:rowOff>102507</xdr:rowOff>
    </xdr:from>
    <xdr:to>
      <xdr:col>69</xdr:col>
      <xdr:colOff>92075</xdr:colOff>
      <xdr:row>61</xdr:row>
      <xdr:rowOff>102507</xdr:rowOff>
    </xdr:to>
    <xdr:cxnSp macro="">
      <xdr:nvCxnSpPr>
        <xdr:cNvPr id="262" name="直線コネクタ 261"/>
        <xdr:cNvCxnSpPr/>
      </xdr:nvCxnSpPr>
      <xdr:spPr>
        <a:xfrm>
          <a:off x="13004800" y="105609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5443</xdr:rowOff>
    </xdr:from>
    <xdr:to>
      <xdr:col>69</xdr:col>
      <xdr:colOff>142875</xdr:colOff>
      <xdr:row>56</xdr:row>
      <xdr:rowOff>107043</xdr:rowOff>
    </xdr:to>
    <xdr:sp macro="" textlink="">
      <xdr:nvSpPr>
        <xdr:cNvPr id="263" name="フローチャート: 判断 262"/>
        <xdr:cNvSpPr/>
      </xdr:nvSpPr>
      <xdr:spPr>
        <a:xfrm>
          <a:off x="13843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117220</xdr:rowOff>
    </xdr:from>
    <xdr:ext cx="762000" cy="259045"/>
    <xdr:sp macro="" textlink="">
      <xdr:nvSpPr>
        <xdr:cNvPr id="264" name="テキスト ボックス 263"/>
        <xdr:cNvSpPr txBox="1"/>
      </xdr:nvSpPr>
      <xdr:spPr>
        <a:xfrm>
          <a:off x="13512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92528</xdr:rowOff>
    </xdr:from>
    <xdr:to>
      <xdr:col>65</xdr:col>
      <xdr:colOff>53975</xdr:colOff>
      <xdr:row>57</xdr:row>
      <xdr:rowOff>22678</xdr:rowOff>
    </xdr:to>
    <xdr:sp macro="" textlink="">
      <xdr:nvSpPr>
        <xdr:cNvPr id="265" name="フローチャート: 判断 264"/>
        <xdr:cNvSpPr/>
      </xdr:nvSpPr>
      <xdr:spPr>
        <a:xfrm>
          <a:off x="12954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32855</xdr:rowOff>
    </xdr:from>
    <xdr:ext cx="762000" cy="259045"/>
    <xdr:sp macro="" textlink="">
      <xdr:nvSpPr>
        <xdr:cNvPr id="266" name="テキスト ボックス 265"/>
        <xdr:cNvSpPr txBox="1"/>
      </xdr:nvSpPr>
      <xdr:spPr>
        <a:xfrm>
          <a:off x="12623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59872</xdr:rowOff>
    </xdr:from>
    <xdr:to>
      <xdr:col>82</xdr:col>
      <xdr:colOff>158750</xdr:colOff>
      <xdr:row>56</xdr:row>
      <xdr:rowOff>161472</xdr:rowOff>
    </xdr:to>
    <xdr:sp macro="" textlink="">
      <xdr:nvSpPr>
        <xdr:cNvPr id="272" name="楕円 271"/>
        <xdr:cNvSpPr/>
      </xdr:nvSpPr>
      <xdr:spPr>
        <a:xfrm>
          <a:off x="164592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31949</xdr:rowOff>
    </xdr:from>
    <xdr:ext cx="762000" cy="259045"/>
    <xdr:sp macro="" textlink="">
      <xdr:nvSpPr>
        <xdr:cNvPr id="273" name="その他該当値テキスト"/>
        <xdr:cNvSpPr txBox="1"/>
      </xdr:nvSpPr>
      <xdr:spPr>
        <a:xfrm>
          <a:off x="16598900" y="963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27215</xdr:rowOff>
    </xdr:from>
    <xdr:to>
      <xdr:col>78</xdr:col>
      <xdr:colOff>120650</xdr:colOff>
      <xdr:row>60</xdr:row>
      <xdr:rowOff>128815</xdr:rowOff>
    </xdr:to>
    <xdr:sp macro="" textlink="">
      <xdr:nvSpPr>
        <xdr:cNvPr id="274" name="楕円 273"/>
        <xdr:cNvSpPr/>
      </xdr:nvSpPr>
      <xdr:spPr>
        <a:xfrm>
          <a:off x="15621000" y="1031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113592</xdr:rowOff>
    </xdr:from>
    <xdr:ext cx="736600" cy="259045"/>
    <xdr:sp macro="" textlink="">
      <xdr:nvSpPr>
        <xdr:cNvPr id="275" name="テキスト ボックス 274"/>
        <xdr:cNvSpPr txBox="1"/>
      </xdr:nvSpPr>
      <xdr:spPr>
        <a:xfrm>
          <a:off x="15290800" y="10400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61</xdr:row>
      <xdr:rowOff>40822</xdr:rowOff>
    </xdr:from>
    <xdr:to>
      <xdr:col>74</xdr:col>
      <xdr:colOff>31750</xdr:colOff>
      <xdr:row>61</xdr:row>
      <xdr:rowOff>142422</xdr:rowOff>
    </xdr:to>
    <xdr:sp macro="" textlink="">
      <xdr:nvSpPr>
        <xdr:cNvPr id="276" name="楕円 275"/>
        <xdr:cNvSpPr/>
      </xdr:nvSpPr>
      <xdr:spPr>
        <a:xfrm>
          <a:off x="14732000" y="1049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127199</xdr:rowOff>
    </xdr:from>
    <xdr:ext cx="762000" cy="259045"/>
    <xdr:sp macro="" textlink="">
      <xdr:nvSpPr>
        <xdr:cNvPr id="277" name="テキスト ボックス 276"/>
        <xdr:cNvSpPr txBox="1"/>
      </xdr:nvSpPr>
      <xdr:spPr>
        <a:xfrm>
          <a:off x="14401800" y="1058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61</xdr:row>
      <xdr:rowOff>51707</xdr:rowOff>
    </xdr:from>
    <xdr:to>
      <xdr:col>69</xdr:col>
      <xdr:colOff>142875</xdr:colOff>
      <xdr:row>61</xdr:row>
      <xdr:rowOff>153307</xdr:rowOff>
    </xdr:to>
    <xdr:sp macro="" textlink="">
      <xdr:nvSpPr>
        <xdr:cNvPr id="278" name="楕円 277"/>
        <xdr:cNvSpPr/>
      </xdr:nvSpPr>
      <xdr:spPr>
        <a:xfrm>
          <a:off x="13843000" y="1051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138084</xdr:rowOff>
    </xdr:from>
    <xdr:ext cx="762000" cy="259045"/>
    <xdr:sp macro="" textlink="">
      <xdr:nvSpPr>
        <xdr:cNvPr id="279" name="テキスト ボックス 278"/>
        <xdr:cNvSpPr txBox="1"/>
      </xdr:nvSpPr>
      <xdr:spPr>
        <a:xfrm>
          <a:off x="13512800" y="10596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51707</xdr:rowOff>
    </xdr:from>
    <xdr:to>
      <xdr:col>65</xdr:col>
      <xdr:colOff>53975</xdr:colOff>
      <xdr:row>61</xdr:row>
      <xdr:rowOff>153307</xdr:rowOff>
    </xdr:to>
    <xdr:sp macro="" textlink="">
      <xdr:nvSpPr>
        <xdr:cNvPr id="280" name="楕円 279"/>
        <xdr:cNvSpPr/>
      </xdr:nvSpPr>
      <xdr:spPr>
        <a:xfrm>
          <a:off x="12954000" y="1051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138084</xdr:rowOff>
    </xdr:from>
    <xdr:ext cx="762000" cy="259045"/>
    <xdr:sp macro="" textlink="">
      <xdr:nvSpPr>
        <xdr:cNvPr id="281" name="テキスト ボックス 280"/>
        <xdr:cNvSpPr txBox="1"/>
      </xdr:nvSpPr>
      <xdr:spPr>
        <a:xfrm>
          <a:off x="12623800" y="10596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前年度比</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ポイント増加し、類似団体平均を</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日より下水道事業が公営企業化したことで繰出金が補助費へ振替となったことや、機構集積協力金交付事業、介護保険施設等物価高騰対策事業などの実施が主な増加の要因である。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類似団体平均を下回る要因としては、一般廃棄物処理や消防業務を市単独で行っていることにより、一部事務組合への負担金が少ないことが挙げられる。</a:t>
          </a: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100330</xdr:rowOff>
    </xdr:from>
    <xdr:to>
      <xdr:col>82</xdr:col>
      <xdr:colOff>107950</xdr:colOff>
      <xdr:row>40</xdr:row>
      <xdr:rowOff>96520</xdr:rowOff>
    </xdr:to>
    <xdr:cxnSp macro="">
      <xdr:nvCxnSpPr>
        <xdr:cNvPr id="309" name="直線コネクタ 308"/>
        <xdr:cNvCxnSpPr/>
      </xdr:nvCxnSpPr>
      <xdr:spPr>
        <a:xfrm flipV="1">
          <a:off x="16510000" y="575818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68597</xdr:rowOff>
    </xdr:from>
    <xdr:ext cx="762000" cy="259045"/>
    <xdr:sp macro="" textlink="">
      <xdr:nvSpPr>
        <xdr:cNvPr id="310" name="補助費等最小値テキスト"/>
        <xdr:cNvSpPr txBox="1"/>
      </xdr:nvSpPr>
      <xdr:spPr>
        <a:xfrm>
          <a:off x="16598900" y="692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96520</xdr:rowOff>
    </xdr:from>
    <xdr:to>
      <xdr:col>82</xdr:col>
      <xdr:colOff>196850</xdr:colOff>
      <xdr:row>40</xdr:row>
      <xdr:rowOff>96520</xdr:rowOff>
    </xdr:to>
    <xdr:cxnSp macro="">
      <xdr:nvCxnSpPr>
        <xdr:cNvPr id="311" name="直線コネクタ 310"/>
        <xdr:cNvCxnSpPr/>
      </xdr:nvCxnSpPr>
      <xdr:spPr>
        <a:xfrm>
          <a:off x="16421100" y="695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15257</xdr:rowOff>
    </xdr:from>
    <xdr:ext cx="762000" cy="259045"/>
    <xdr:sp macro="" textlink="">
      <xdr:nvSpPr>
        <xdr:cNvPr id="312" name="補助費等最大値テキスト"/>
        <xdr:cNvSpPr txBox="1"/>
      </xdr:nvSpPr>
      <xdr:spPr>
        <a:xfrm>
          <a:off x="16598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100330</xdr:rowOff>
    </xdr:from>
    <xdr:to>
      <xdr:col>82</xdr:col>
      <xdr:colOff>196850</xdr:colOff>
      <xdr:row>33</xdr:row>
      <xdr:rowOff>100330</xdr:rowOff>
    </xdr:to>
    <xdr:cxnSp macro="">
      <xdr:nvCxnSpPr>
        <xdr:cNvPr id="313" name="直線コネクタ 312"/>
        <xdr:cNvCxnSpPr/>
      </xdr:nvCxnSpPr>
      <xdr:spPr>
        <a:xfrm>
          <a:off x="16421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54610</xdr:rowOff>
    </xdr:from>
    <xdr:to>
      <xdr:col>82</xdr:col>
      <xdr:colOff>107950</xdr:colOff>
      <xdr:row>35</xdr:row>
      <xdr:rowOff>115570</xdr:rowOff>
    </xdr:to>
    <xdr:cxnSp macro="">
      <xdr:nvCxnSpPr>
        <xdr:cNvPr id="314" name="直線コネクタ 313"/>
        <xdr:cNvCxnSpPr/>
      </xdr:nvCxnSpPr>
      <xdr:spPr>
        <a:xfrm>
          <a:off x="15671800" y="5712460"/>
          <a:ext cx="838200" cy="403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86377</xdr:rowOff>
    </xdr:from>
    <xdr:ext cx="762000" cy="259045"/>
    <xdr:sp macro="" textlink="">
      <xdr:nvSpPr>
        <xdr:cNvPr id="315" name="補助費等平均値テキスト"/>
        <xdr:cNvSpPr txBox="1"/>
      </xdr:nvSpPr>
      <xdr:spPr>
        <a:xfrm>
          <a:off x="16598900" y="6258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114300</xdr:rowOff>
    </xdr:from>
    <xdr:to>
      <xdr:col>82</xdr:col>
      <xdr:colOff>158750</xdr:colOff>
      <xdr:row>37</xdr:row>
      <xdr:rowOff>44450</xdr:rowOff>
    </xdr:to>
    <xdr:sp macro="" textlink="">
      <xdr:nvSpPr>
        <xdr:cNvPr id="316" name="フローチャート: 判断 315"/>
        <xdr:cNvSpPr/>
      </xdr:nvSpPr>
      <xdr:spPr>
        <a:xfrm>
          <a:off x="16459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54610</xdr:rowOff>
    </xdr:from>
    <xdr:to>
      <xdr:col>78</xdr:col>
      <xdr:colOff>69850</xdr:colOff>
      <xdr:row>33</xdr:row>
      <xdr:rowOff>54610</xdr:rowOff>
    </xdr:to>
    <xdr:cxnSp macro="">
      <xdr:nvCxnSpPr>
        <xdr:cNvPr id="317" name="直線コネクタ 316"/>
        <xdr:cNvCxnSpPr/>
      </xdr:nvCxnSpPr>
      <xdr:spPr>
        <a:xfrm>
          <a:off x="14782800" y="57124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99060</xdr:rowOff>
    </xdr:from>
    <xdr:to>
      <xdr:col>78</xdr:col>
      <xdr:colOff>120650</xdr:colOff>
      <xdr:row>37</xdr:row>
      <xdr:rowOff>29210</xdr:rowOff>
    </xdr:to>
    <xdr:sp macro="" textlink="">
      <xdr:nvSpPr>
        <xdr:cNvPr id="318" name="フローチャート: 判断 317"/>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13987</xdr:rowOff>
    </xdr:from>
    <xdr:ext cx="736600" cy="259045"/>
    <xdr:sp macro="" textlink="">
      <xdr:nvSpPr>
        <xdr:cNvPr id="319" name="テキスト ボックス 318"/>
        <xdr:cNvSpPr txBox="1"/>
      </xdr:nvSpPr>
      <xdr:spPr>
        <a:xfrm>
          <a:off x="15290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8890</xdr:rowOff>
    </xdr:from>
    <xdr:to>
      <xdr:col>73</xdr:col>
      <xdr:colOff>180975</xdr:colOff>
      <xdr:row>33</xdr:row>
      <xdr:rowOff>54610</xdr:rowOff>
    </xdr:to>
    <xdr:cxnSp macro="">
      <xdr:nvCxnSpPr>
        <xdr:cNvPr id="320" name="直線コネクタ 319"/>
        <xdr:cNvCxnSpPr/>
      </xdr:nvCxnSpPr>
      <xdr:spPr>
        <a:xfrm>
          <a:off x="13893800" y="56667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106680</xdr:rowOff>
    </xdr:from>
    <xdr:to>
      <xdr:col>74</xdr:col>
      <xdr:colOff>31750</xdr:colOff>
      <xdr:row>37</xdr:row>
      <xdr:rowOff>36830</xdr:rowOff>
    </xdr:to>
    <xdr:sp macro="" textlink="">
      <xdr:nvSpPr>
        <xdr:cNvPr id="321" name="フローチャート: 判断 320"/>
        <xdr:cNvSpPr/>
      </xdr:nvSpPr>
      <xdr:spPr>
        <a:xfrm>
          <a:off x="14732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21607</xdr:rowOff>
    </xdr:from>
    <xdr:ext cx="762000" cy="259045"/>
    <xdr:sp macro="" textlink="">
      <xdr:nvSpPr>
        <xdr:cNvPr id="322" name="テキスト ボックス 321"/>
        <xdr:cNvSpPr txBox="1"/>
      </xdr:nvSpPr>
      <xdr:spPr>
        <a:xfrm>
          <a:off x="14401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32</xdr:row>
      <xdr:rowOff>142240</xdr:rowOff>
    </xdr:from>
    <xdr:to>
      <xdr:col>69</xdr:col>
      <xdr:colOff>92075</xdr:colOff>
      <xdr:row>33</xdr:row>
      <xdr:rowOff>8890</xdr:rowOff>
    </xdr:to>
    <xdr:cxnSp macro="">
      <xdr:nvCxnSpPr>
        <xdr:cNvPr id="323" name="直線コネクタ 322"/>
        <xdr:cNvCxnSpPr/>
      </xdr:nvCxnSpPr>
      <xdr:spPr>
        <a:xfrm>
          <a:off x="13004800" y="56286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68580</xdr:rowOff>
    </xdr:from>
    <xdr:to>
      <xdr:col>69</xdr:col>
      <xdr:colOff>142875</xdr:colOff>
      <xdr:row>36</xdr:row>
      <xdr:rowOff>170180</xdr:rowOff>
    </xdr:to>
    <xdr:sp macro="" textlink="">
      <xdr:nvSpPr>
        <xdr:cNvPr id="324" name="フローチャート: 判断 323"/>
        <xdr:cNvSpPr/>
      </xdr:nvSpPr>
      <xdr:spPr>
        <a:xfrm>
          <a:off x="13843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154957</xdr:rowOff>
    </xdr:from>
    <xdr:ext cx="762000" cy="259045"/>
    <xdr:sp macro="" textlink="">
      <xdr:nvSpPr>
        <xdr:cNvPr id="325" name="テキスト ボックス 324"/>
        <xdr:cNvSpPr txBox="1"/>
      </xdr:nvSpPr>
      <xdr:spPr>
        <a:xfrm>
          <a:off x="13512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114300</xdr:rowOff>
    </xdr:from>
    <xdr:to>
      <xdr:col>65</xdr:col>
      <xdr:colOff>53975</xdr:colOff>
      <xdr:row>37</xdr:row>
      <xdr:rowOff>44450</xdr:rowOff>
    </xdr:to>
    <xdr:sp macro="" textlink="">
      <xdr:nvSpPr>
        <xdr:cNvPr id="326" name="フローチャート: 判断 325"/>
        <xdr:cNvSpPr/>
      </xdr:nvSpPr>
      <xdr:spPr>
        <a:xfrm>
          <a:off x="12954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29227</xdr:rowOff>
    </xdr:from>
    <xdr:ext cx="762000" cy="259045"/>
    <xdr:sp macro="" textlink="">
      <xdr:nvSpPr>
        <xdr:cNvPr id="327" name="テキスト ボックス 326"/>
        <xdr:cNvSpPr txBox="1"/>
      </xdr:nvSpPr>
      <xdr:spPr>
        <a:xfrm>
          <a:off x="12623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64770</xdr:rowOff>
    </xdr:from>
    <xdr:to>
      <xdr:col>82</xdr:col>
      <xdr:colOff>158750</xdr:colOff>
      <xdr:row>35</xdr:row>
      <xdr:rowOff>166370</xdr:rowOff>
    </xdr:to>
    <xdr:sp macro="" textlink="">
      <xdr:nvSpPr>
        <xdr:cNvPr id="333" name="楕円 332"/>
        <xdr:cNvSpPr/>
      </xdr:nvSpPr>
      <xdr:spPr>
        <a:xfrm>
          <a:off x="164592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81297</xdr:rowOff>
    </xdr:from>
    <xdr:ext cx="762000" cy="259045"/>
    <xdr:sp macro="" textlink="">
      <xdr:nvSpPr>
        <xdr:cNvPr id="334" name="補助費等該当値テキスト"/>
        <xdr:cNvSpPr txBox="1"/>
      </xdr:nvSpPr>
      <xdr:spPr>
        <a:xfrm>
          <a:off x="165989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3810</xdr:rowOff>
    </xdr:from>
    <xdr:to>
      <xdr:col>78</xdr:col>
      <xdr:colOff>120650</xdr:colOff>
      <xdr:row>33</xdr:row>
      <xdr:rowOff>105410</xdr:rowOff>
    </xdr:to>
    <xdr:sp macro="" textlink="">
      <xdr:nvSpPr>
        <xdr:cNvPr id="335" name="楕円 334"/>
        <xdr:cNvSpPr/>
      </xdr:nvSpPr>
      <xdr:spPr>
        <a:xfrm>
          <a:off x="15621000" y="566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31</xdr:row>
      <xdr:rowOff>115587</xdr:rowOff>
    </xdr:from>
    <xdr:ext cx="736600" cy="259045"/>
    <xdr:sp macro="" textlink="">
      <xdr:nvSpPr>
        <xdr:cNvPr id="336" name="テキスト ボックス 335"/>
        <xdr:cNvSpPr txBox="1"/>
      </xdr:nvSpPr>
      <xdr:spPr>
        <a:xfrm>
          <a:off x="15290800" y="543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3810</xdr:rowOff>
    </xdr:from>
    <xdr:to>
      <xdr:col>74</xdr:col>
      <xdr:colOff>31750</xdr:colOff>
      <xdr:row>33</xdr:row>
      <xdr:rowOff>105410</xdr:rowOff>
    </xdr:to>
    <xdr:sp macro="" textlink="">
      <xdr:nvSpPr>
        <xdr:cNvPr id="337" name="楕円 336"/>
        <xdr:cNvSpPr/>
      </xdr:nvSpPr>
      <xdr:spPr>
        <a:xfrm>
          <a:off x="14732000" y="566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31</xdr:row>
      <xdr:rowOff>115587</xdr:rowOff>
    </xdr:from>
    <xdr:ext cx="762000" cy="259045"/>
    <xdr:sp macro="" textlink="">
      <xdr:nvSpPr>
        <xdr:cNvPr id="338" name="テキスト ボックス 337"/>
        <xdr:cNvSpPr txBox="1"/>
      </xdr:nvSpPr>
      <xdr:spPr>
        <a:xfrm>
          <a:off x="14401800" y="543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32</xdr:row>
      <xdr:rowOff>129540</xdr:rowOff>
    </xdr:from>
    <xdr:to>
      <xdr:col>69</xdr:col>
      <xdr:colOff>142875</xdr:colOff>
      <xdr:row>33</xdr:row>
      <xdr:rowOff>59690</xdr:rowOff>
    </xdr:to>
    <xdr:sp macro="" textlink="">
      <xdr:nvSpPr>
        <xdr:cNvPr id="339" name="楕円 338"/>
        <xdr:cNvSpPr/>
      </xdr:nvSpPr>
      <xdr:spPr>
        <a:xfrm>
          <a:off x="13843000" y="561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31</xdr:row>
      <xdr:rowOff>69867</xdr:rowOff>
    </xdr:from>
    <xdr:ext cx="762000" cy="259045"/>
    <xdr:sp macro="" textlink="">
      <xdr:nvSpPr>
        <xdr:cNvPr id="340" name="テキスト ボックス 339"/>
        <xdr:cNvSpPr txBox="1"/>
      </xdr:nvSpPr>
      <xdr:spPr>
        <a:xfrm>
          <a:off x="13512800" y="538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32</xdr:row>
      <xdr:rowOff>91440</xdr:rowOff>
    </xdr:from>
    <xdr:to>
      <xdr:col>65</xdr:col>
      <xdr:colOff>53975</xdr:colOff>
      <xdr:row>33</xdr:row>
      <xdr:rowOff>21590</xdr:rowOff>
    </xdr:to>
    <xdr:sp macro="" textlink="">
      <xdr:nvSpPr>
        <xdr:cNvPr id="341" name="楕円 340"/>
        <xdr:cNvSpPr/>
      </xdr:nvSpPr>
      <xdr:spPr>
        <a:xfrm>
          <a:off x="12954000" y="557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31</xdr:row>
      <xdr:rowOff>31767</xdr:rowOff>
    </xdr:from>
    <xdr:ext cx="762000" cy="259045"/>
    <xdr:sp macro="" textlink="">
      <xdr:nvSpPr>
        <xdr:cNvPr id="342" name="テキスト ボックス 341"/>
        <xdr:cNvSpPr txBox="1"/>
      </xdr:nvSpPr>
      <xdr:spPr>
        <a:xfrm>
          <a:off x="12623800" y="534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前年度比</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ポイント増加し、類似団体平均を</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0.7</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比率の分子である元利償還金が、令和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年度臨時財政対策債や令和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年度の防災行政無線強靭化事業、象潟大竹線道路整備事業の償還開始により増加しており、分母の増加幅よりも大きくなったことが要因である。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これまでも地方債発行の精査等により公債費負担の健全化を図ってきたが、今後も財源確保による地方債発行の抑制に努める。</a:t>
          </a:r>
        </a:p>
      </xdr:txBody>
    </xdr:sp>
    <xdr:clientData/>
  </xdr:twoCellAnchor>
  <xdr:oneCellAnchor>
    <xdr:from>
      <xdr:col>3</xdr:col>
      <xdr:colOff>123825</xdr:colOff>
      <xdr:row>69</xdr:row>
      <xdr:rowOff>107950</xdr:rowOff>
    </xdr:from>
    <xdr:ext cx="298543" cy="225703"/>
    <xdr:sp macro="" textlink="">
      <xdr:nvSpPr>
        <xdr:cNvPr id="354" name="テキスト ボックス 35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7" name="直線コネクタ 356"/>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8" name="テキスト ボックス 357"/>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9" name="直線コネクタ 358"/>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0" name="テキスト ボックス 359"/>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1" name="直線コネクタ 360"/>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2" name="テキスト ボックス 361"/>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3" name="直線コネクタ 362"/>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4" name="テキスト ボックス 363"/>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6" name="テキスト ボックス 365"/>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14986</xdr:rowOff>
    </xdr:from>
    <xdr:to>
      <xdr:col>24</xdr:col>
      <xdr:colOff>25400</xdr:colOff>
      <xdr:row>81</xdr:row>
      <xdr:rowOff>170435</xdr:rowOff>
    </xdr:to>
    <xdr:cxnSp macro="">
      <xdr:nvCxnSpPr>
        <xdr:cNvPr id="368" name="直線コネクタ 367"/>
        <xdr:cNvCxnSpPr/>
      </xdr:nvCxnSpPr>
      <xdr:spPr>
        <a:xfrm flipV="1">
          <a:off x="4826000" y="12530836"/>
          <a:ext cx="0" cy="1527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142512</xdr:rowOff>
    </xdr:from>
    <xdr:ext cx="762000" cy="259045"/>
    <xdr:sp macro="" textlink="">
      <xdr:nvSpPr>
        <xdr:cNvPr id="369" name="公債費最小値テキスト"/>
        <xdr:cNvSpPr txBox="1"/>
      </xdr:nvSpPr>
      <xdr:spPr>
        <a:xfrm>
          <a:off x="4914900" y="1402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170435</xdr:rowOff>
    </xdr:from>
    <xdr:to>
      <xdr:col>24</xdr:col>
      <xdr:colOff>114300</xdr:colOff>
      <xdr:row>81</xdr:row>
      <xdr:rowOff>170435</xdr:rowOff>
    </xdr:to>
    <xdr:cxnSp macro="">
      <xdr:nvCxnSpPr>
        <xdr:cNvPr id="370" name="直線コネクタ 369"/>
        <xdr:cNvCxnSpPr/>
      </xdr:nvCxnSpPr>
      <xdr:spPr>
        <a:xfrm>
          <a:off x="4737100" y="1405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101363</xdr:rowOff>
    </xdr:from>
    <xdr:ext cx="762000" cy="259045"/>
    <xdr:sp macro="" textlink="">
      <xdr:nvSpPr>
        <xdr:cNvPr id="371" name="公債費最大値テキスト"/>
        <xdr:cNvSpPr txBox="1"/>
      </xdr:nvSpPr>
      <xdr:spPr>
        <a:xfrm>
          <a:off x="4914900" y="1227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14986</xdr:rowOff>
    </xdr:from>
    <xdr:to>
      <xdr:col>24</xdr:col>
      <xdr:colOff>114300</xdr:colOff>
      <xdr:row>73</xdr:row>
      <xdr:rowOff>14986</xdr:rowOff>
    </xdr:to>
    <xdr:cxnSp macro="">
      <xdr:nvCxnSpPr>
        <xdr:cNvPr id="372" name="直線コネクタ 371"/>
        <xdr:cNvCxnSpPr/>
      </xdr:nvCxnSpPr>
      <xdr:spPr>
        <a:xfrm>
          <a:off x="4737100" y="12530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69850</xdr:rowOff>
    </xdr:from>
    <xdr:to>
      <xdr:col>24</xdr:col>
      <xdr:colOff>25400</xdr:colOff>
      <xdr:row>77</xdr:row>
      <xdr:rowOff>106426</xdr:rowOff>
    </xdr:to>
    <xdr:cxnSp macro="">
      <xdr:nvCxnSpPr>
        <xdr:cNvPr id="373" name="直線コネクタ 372"/>
        <xdr:cNvCxnSpPr/>
      </xdr:nvCxnSpPr>
      <xdr:spPr>
        <a:xfrm>
          <a:off x="3987800" y="1327150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91712</xdr:rowOff>
    </xdr:from>
    <xdr:ext cx="762000" cy="259045"/>
    <xdr:sp macro="" textlink="">
      <xdr:nvSpPr>
        <xdr:cNvPr id="374" name="公債費平均値テキスト"/>
        <xdr:cNvSpPr txBox="1"/>
      </xdr:nvSpPr>
      <xdr:spPr>
        <a:xfrm>
          <a:off x="4914900" y="132933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119635</xdr:rowOff>
    </xdr:from>
    <xdr:to>
      <xdr:col>24</xdr:col>
      <xdr:colOff>76200</xdr:colOff>
      <xdr:row>78</xdr:row>
      <xdr:rowOff>49785</xdr:rowOff>
    </xdr:to>
    <xdr:sp macro="" textlink="">
      <xdr:nvSpPr>
        <xdr:cNvPr id="375" name="フローチャート: 判断 374"/>
        <xdr:cNvSpPr/>
      </xdr:nvSpPr>
      <xdr:spPr>
        <a:xfrm>
          <a:off x="47752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69850</xdr:rowOff>
    </xdr:from>
    <xdr:to>
      <xdr:col>19</xdr:col>
      <xdr:colOff>187325</xdr:colOff>
      <xdr:row>77</xdr:row>
      <xdr:rowOff>115570</xdr:rowOff>
    </xdr:to>
    <xdr:cxnSp macro="">
      <xdr:nvCxnSpPr>
        <xdr:cNvPr id="376" name="直線コネクタ 375"/>
        <xdr:cNvCxnSpPr/>
      </xdr:nvCxnSpPr>
      <xdr:spPr>
        <a:xfrm flipV="1">
          <a:off x="3098800" y="132715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128778</xdr:rowOff>
    </xdr:from>
    <xdr:to>
      <xdr:col>20</xdr:col>
      <xdr:colOff>38100</xdr:colOff>
      <xdr:row>78</xdr:row>
      <xdr:rowOff>58928</xdr:rowOff>
    </xdr:to>
    <xdr:sp macro="" textlink="">
      <xdr:nvSpPr>
        <xdr:cNvPr id="377" name="フローチャート: 判断 376"/>
        <xdr:cNvSpPr/>
      </xdr:nvSpPr>
      <xdr:spPr>
        <a:xfrm>
          <a:off x="3937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43705</xdr:rowOff>
    </xdr:from>
    <xdr:ext cx="736600" cy="259045"/>
    <xdr:sp macro="" textlink="">
      <xdr:nvSpPr>
        <xdr:cNvPr id="378" name="テキスト ボックス 377"/>
        <xdr:cNvSpPr txBox="1"/>
      </xdr:nvSpPr>
      <xdr:spPr>
        <a:xfrm>
          <a:off x="3606800" y="13416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24130</xdr:rowOff>
    </xdr:from>
    <xdr:to>
      <xdr:col>15</xdr:col>
      <xdr:colOff>98425</xdr:colOff>
      <xdr:row>77</xdr:row>
      <xdr:rowOff>115570</xdr:rowOff>
    </xdr:to>
    <xdr:cxnSp macro="">
      <xdr:nvCxnSpPr>
        <xdr:cNvPr id="379" name="直線コネクタ 378"/>
        <xdr:cNvCxnSpPr/>
      </xdr:nvCxnSpPr>
      <xdr:spPr>
        <a:xfrm>
          <a:off x="2209800" y="132257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128778</xdr:rowOff>
    </xdr:from>
    <xdr:to>
      <xdr:col>15</xdr:col>
      <xdr:colOff>149225</xdr:colOff>
      <xdr:row>78</xdr:row>
      <xdr:rowOff>58928</xdr:rowOff>
    </xdr:to>
    <xdr:sp macro="" textlink="">
      <xdr:nvSpPr>
        <xdr:cNvPr id="380" name="フローチャート: 判断 379"/>
        <xdr:cNvSpPr/>
      </xdr:nvSpPr>
      <xdr:spPr>
        <a:xfrm>
          <a:off x="3048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43705</xdr:rowOff>
    </xdr:from>
    <xdr:ext cx="762000" cy="259045"/>
    <xdr:sp macro="" textlink="">
      <xdr:nvSpPr>
        <xdr:cNvPr id="381" name="テキスト ボックス 380"/>
        <xdr:cNvSpPr txBox="1"/>
      </xdr:nvSpPr>
      <xdr:spPr>
        <a:xfrm>
          <a:off x="2717800" y="1341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24130</xdr:rowOff>
    </xdr:from>
    <xdr:to>
      <xdr:col>11</xdr:col>
      <xdr:colOff>9525</xdr:colOff>
      <xdr:row>77</xdr:row>
      <xdr:rowOff>69850</xdr:rowOff>
    </xdr:to>
    <xdr:cxnSp macro="">
      <xdr:nvCxnSpPr>
        <xdr:cNvPr id="382" name="直線コネクタ 381"/>
        <xdr:cNvCxnSpPr/>
      </xdr:nvCxnSpPr>
      <xdr:spPr>
        <a:xfrm flipV="1">
          <a:off x="1320800" y="132257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64770</xdr:rowOff>
    </xdr:from>
    <xdr:to>
      <xdr:col>11</xdr:col>
      <xdr:colOff>60325</xdr:colOff>
      <xdr:row>77</xdr:row>
      <xdr:rowOff>166370</xdr:rowOff>
    </xdr:to>
    <xdr:sp macro="" textlink="">
      <xdr:nvSpPr>
        <xdr:cNvPr id="383" name="フローチャート: 判断 382"/>
        <xdr:cNvSpPr/>
      </xdr:nvSpPr>
      <xdr:spPr>
        <a:xfrm>
          <a:off x="2159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151147</xdr:rowOff>
    </xdr:from>
    <xdr:ext cx="762000" cy="259045"/>
    <xdr:sp macro="" textlink="">
      <xdr:nvSpPr>
        <xdr:cNvPr id="384" name="テキスト ボックス 383"/>
        <xdr:cNvSpPr txBox="1"/>
      </xdr:nvSpPr>
      <xdr:spPr>
        <a:xfrm>
          <a:off x="1828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119635</xdr:rowOff>
    </xdr:from>
    <xdr:to>
      <xdr:col>6</xdr:col>
      <xdr:colOff>171450</xdr:colOff>
      <xdr:row>78</xdr:row>
      <xdr:rowOff>49785</xdr:rowOff>
    </xdr:to>
    <xdr:sp macro="" textlink="">
      <xdr:nvSpPr>
        <xdr:cNvPr id="385" name="フローチャート: 判断 384"/>
        <xdr:cNvSpPr/>
      </xdr:nvSpPr>
      <xdr:spPr>
        <a:xfrm>
          <a:off x="1270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34562</xdr:rowOff>
    </xdr:from>
    <xdr:ext cx="762000" cy="259045"/>
    <xdr:sp macro="" textlink="">
      <xdr:nvSpPr>
        <xdr:cNvPr id="386" name="テキスト ボックス 385"/>
        <xdr:cNvSpPr txBox="1"/>
      </xdr:nvSpPr>
      <xdr:spPr>
        <a:xfrm>
          <a:off x="939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55626</xdr:rowOff>
    </xdr:from>
    <xdr:to>
      <xdr:col>24</xdr:col>
      <xdr:colOff>76200</xdr:colOff>
      <xdr:row>77</xdr:row>
      <xdr:rowOff>157226</xdr:rowOff>
    </xdr:to>
    <xdr:sp macro="" textlink="">
      <xdr:nvSpPr>
        <xdr:cNvPr id="392" name="楕円 391"/>
        <xdr:cNvSpPr/>
      </xdr:nvSpPr>
      <xdr:spPr>
        <a:xfrm>
          <a:off x="4775200" y="132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72153</xdr:rowOff>
    </xdr:from>
    <xdr:ext cx="762000" cy="259045"/>
    <xdr:sp macro="" textlink="">
      <xdr:nvSpPr>
        <xdr:cNvPr id="393" name="公債費該当値テキスト"/>
        <xdr:cNvSpPr txBox="1"/>
      </xdr:nvSpPr>
      <xdr:spPr>
        <a:xfrm>
          <a:off x="4914900" y="13102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19050</xdr:rowOff>
    </xdr:from>
    <xdr:to>
      <xdr:col>20</xdr:col>
      <xdr:colOff>38100</xdr:colOff>
      <xdr:row>77</xdr:row>
      <xdr:rowOff>120650</xdr:rowOff>
    </xdr:to>
    <xdr:sp macro="" textlink="">
      <xdr:nvSpPr>
        <xdr:cNvPr id="394" name="楕円 393"/>
        <xdr:cNvSpPr/>
      </xdr:nvSpPr>
      <xdr:spPr>
        <a:xfrm>
          <a:off x="3937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130827</xdr:rowOff>
    </xdr:from>
    <xdr:ext cx="736600" cy="259045"/>
    <xdr:sp macro="" textlink="">
      <xdr:nvSpPr>
        <xdr:cNvPr id="395" name="テキスト ボックス 394"/>
        <xdr:cNvSpPr txBox="1"/>
      </xdr:nvSpPr>
      <xdr:spPr>
        <a:xfrm>
          <a:off x="3606800" y="1298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64770</xdr:rowOff>
    </xdr:from>
    <xdr:to>
      <xdr:col>15</xdr:col>
      <xdr:colOff>149225</xdr:colOff>
      <xdr:row>77</xdr:row>
      <xdr:rowOff>166370</xdr:rowOff>
    </xdr:to>
    <xdr:sp macro="" textlink="">
      <xdr:nvSpPr>
        <xdr:cNvPr id="396" name="楕円 395"/>
        <xdr:cNvSpPr/>
      </xdr:nvSpPr>
      <xdr:spPr>
        <a:xfrm>
          <a:off x="3048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5097</xdr:rowOff>
    </xdr:from>
    <xdr:ext cx="762000" cy="259045"/>
    <xdr:sp macro="" textlink="">
      <xdr:nvSpPr>
        <xdr:cNvPr id="397" name="テキスト ボックス 396"/>
        <xdr:cNvSpPr txBox="1"/>
      </xdr:nvSpPr>
      <xdr:spPr>
        <a:xfrm>
          <a:off x="2717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144780</xdr:rowOff>
    </xdr:from>
    <xdr:to>
      <xdr:col>11</xdr:col>
      <xdr:colOff>60325</xdr:colOff>
      <xdr:row>77</xdr:row>
      <xdr:rowOff>74930</xdr:rowOff>
    </xdr:to>
    <xdr:sp macro="" textlink="">
      <xdr:nvSpPr>
        <xdr:cNvPr id="398" name="楕円 397"/>
        <xdr:cNvSpPr/>
      </xdr:nvSpPr>
      <xdr:spPr>
        <a:xfrm>
          <a:off x="2159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85107</xdr:rowOff>
    </xdr:from>
    <xdr:ext cx="762000" cy="259045"/>
    <xdr:sp macro="" textlink="">
      <xdr:nvSpPr>
        <xdr:cNvPr id="399" name="テキスト ボックス 398"/>
        <xdr:cNvSpPr txBox="1"/>
      </xdr:nvSpPr>
      <xdr:spPr>
        <a:xfrm>
          <a:off x="1828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19050</xdr:rowOff>
    </xdr:from>
    <xdr:to>
      <xdr:col>6</xdr:col>
      <xdr:colOff>171450</xdr:colOff>
      <xdr:row>77</xdr:row>
      <xdr:rowOff>120650</xdr:rowOff>
    </xdr:to>
    <xdr:sp macro="" textlink="">
      <xdr:nvSpPr>
        <xdr:cNvPr id="400" name="楕円 399"/>
        <xdr:cNvSpPr/>
      </xdr:nvSpPr>
      <xdr:spPr>
        <a:xfrm>
          <a:off x="1270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130827</xdr:rowOff>
    </xdr:from>
    <xdr:ext cx="762000" cy="259045"/>
    <xdr:sp macro="" textlink="">
      <xdr:nvSpPr>
        <xdr:cNvPr id="401" name="テキスト ボックス 400"/>
        <xdr:cNvSpPr txBox="1"/>
      </xdr:nvSpPr>
      <xdr:spPr>
        <a:xfrm>
          <a:off x="939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前年度比</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ポイント増加し、類似団体平均を</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比率の分子のうち物件費は減少したが、その他の費目は一般財源等を財源とする経常的な歳出が増加している。分母も増加しているが、分子のうち主に人件費の増加幅が大きかったことが比率上昇の要因となった。</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今後も「にかほ市行財政改革大綱」に基づき、公共施設の統廃合など合併効果を発現させる取り組みや</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DX</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化推進等による人件費の縮減など、経常的な経費の削減への取り組みを継続していく。</a:t>
          </a:r>
        </a:p>
      </xdr:txBody>
    </xdr:sp>
    <xdr:clientData/>
  </xdr:twoCellAnchor>
  <xdr:oneCellAnchor>
    <xdr:from>
      <xdr:col>62</xdr:col>
      <xdr:colOff>6350</xdr:colOff>
      <xdr:row>69</xdr:row>
      <xdr:rowOff>107950</xdr:rowOff>
    </xdr:from>
    <xdr:ext cx="298543" cy="225703"/>
    <xdr:sp macro="" textlink="">
      <xdr:nvSpPr>
        <xdr:cNvPr id="413" name="テキスト ボックス 41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6" name="直線コネクタ 415"/>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7" name="テキスト ボックス 416"/>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20" name="直線コネクタ 419"/>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1" name="テキスト ボックス 420"/>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104140</xdr:rowOff>
    </xdr:from>
    <xdr:to>
      <xdr:col>82</xdr:col>
      <xdr:colOff>107950</xdr:colOff>
      <xdr:row>80</xdr:row>
      <xdr:rowOff>46989</xdr:rowOff>
    </xdr:to>
    <xdr:cxnSp macro="">
      <xdr:nvCxnSpPr>
        <xdr:cNvPr id="425" name="直線コネクタ 424"/>
        <xdr:cNvCxnSpPr/>
      </xdr:nvCxnSpPr>
      <xdr:spPr>
        <a:xfrm flipV="1">
          <a:off x="16510000" y="12619990"/>
          <a:ext cx="0" cy="1142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19066</xdr:rowOff>
    </xdr:from>
    <xdr:ext cx="762000" cy="259045"/>
    <xdr:sp macro="" textlink="">
      <xdr:nvSpPr>
        <xdr:cNvPr id="426" name="公債費以外最小値テキスト"/>
        <xdr:cNvSpPr txBox="1"/>
      </xdr:nvSpPr>
      <xdr:spPr>
        <a:xfrm>
          <a:off x="16598900" y="137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46989</xdr:rowOff>
    </xdr:from>
    <xdr:to>
      <xdr:col>82</xdr:col>
      <xdr:colOff>196850</xdr:colOff>
      <xdr:row>80</xdr:row>
      <xdr:rowOff>46989</xdr:rowOff>
    </xdr:to>
    <xdr:cxnSp macro="">
      <xdr:nvCxnSpPr>
        <xdr:cNvPr id="427" name="直線コネクタ 426"/>
        <xdr:cNvCxnSpPr/>
      </xdr:nvCxnSpPr>
      <xdr:spPr>
        <a:xfrm>
          <a:off x="16421100" y="13762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19067</xdr:rowOff>
    </xdr:from>
    <xdr:ext cx="762000" cy="259045"/>
    <xdr:sp macro="" textlink="">
      <xdr:nvSpPr>
        <xdr:cNvPr id="428" name="公債費以外最大値テキスト"/>
        <xdr:cNvSpPr txBox="1"/>
      </xdr:nvSpPr>
      <xdr:spPr>
        <a:xfrm>
          <a:off x="16598900" y="12363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104140</xdr:rowOff>
    </xdr:from>
    <xdr:to>
      <xdr:col>82</xdr:col>
      <xdr:colOff>196850</xdr:colOff>
      <xdr:row>73</xdr:row>
      <xdr:rowOff>104140</xdr:rowOff>
    </xdr:to>
    <xdr:cxnSp macro="">
      <xdr:nvCxnSpPr>
        <xdr:cNvPr id="429" name="直線コネクタ 428"/>
        <xdr:cNvCxnSpPr/>
      </xdr:nvCxnSpPr>
      <xdr:spPr>
        <a:xfrm>
          <a:off x="16421100" y="1261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115570</xdr:rowOff>
    </xdr:from>
    <xdr:to>
      <xdr:col>82</xdr:col>
      <xdr:colOff>107950</xdr:colOff>
      <xdr:row>76</xdr:row>
      <xdr:rowOff>46989</xdr:rowOff>
    </xdr:to>
    <xdr:cxnSp macro="">
      <xdr:nvCxnSpPr>
        <xdr:cNvPr id="430" name="直線コネクタ 429"/>
        <xdr:cNvCxnSpPr/>
      </xdr:nvCxnSpPr>
      <xdr:spPr>
        <a:xfrm>
          <a:off x="15671800" y="12974320"/>
          <a:ext cx="838200" cy="10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18432</xdr:rowOff>
    </xdr:from>
    <xdr:ext cx="762000" cy="259045"/>
    <xdr:sp macro="" textlink="">
      <xdr:nvSpPr>
        <xdr:cNvPr id="431" name="公債費以外平均値テキスト"/>
        <xdr:cNvSpPr txBox="1"/>
      </xdr:nvSpPr>
      <xdr:spPr>
        <a:xfrm>
          <a:off x="16598900" y="127057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1905</xdr:rowOff>
    </xdr:from>
    <xdr:to>
      <xdr:col>82</xdr:col>
      <xdr:colOff>158750</xdr:colOff>
      <xdr:row>75</xdr:row>
      <xdr:rowOff>103505</xdr:rowOff>
    </xdr:to>
    <xdr:sp macro="" textlink="">
      <xdr:nvSpPr>
        <xdr:cNvPr id="432" name="フローチャート: 判断 431"/>
        <xdr:cNvSpPr/>
      </xdr:nvSpPr>
      <xdr:spPr>
        <a:xfrm>
          <a:off x="16459200" y="12860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81280</xdr:rowOff>
    </xdr:from>
    <xdr:to>
      <xdr:col>78</xdr:col>
      <xdr:colOff>69850</xdr:colOff>
      <xdr:row>75</xdr:row>
      <xdr:rowOff>115570</xdr:rowOff>
    </xdr:to>
    <xdr:cxnSp macro="">
      <xdr:nvCxnSpPr>
        <xdr:cNvPr id="433" name="直線コネクタ 432"/>
        <xdr:cNvCxnSpPr/>
      </xdr:nvCxnSpPr>
      <xdr:spPr>
        <a:xfrm>
          <a:off x="14782800" y="129400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121920</xdr:rowOff>
    </xdr:from>
    <xdr:to>
      <xdr:col>78</xdr:col>
      <xdr:colOff>120650</xdr:colOff>
      <xdr:row>75</xdr:row>
      <xdr:rowOff>52070</xdr:rowOff>
    </xdr:to>
    <xdr:sp macro="" textlink="">
      <xdr:nvSpPr>
        <xdr:cNvPr id="434" name="フローチャート: 判断 433"/>
        <xdr:cNvSpPr/>
      </xdr:nvSpPr>
      <xdr:spPr>
        <a:xfrm>
          <a:off x="15621000" y="1280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62247</xdr:rowOff>
    </xdr:from>
    <xdr:ext cx="736600" cy="259045"/>
    <xdr:sp macro="" textlink="">
      <xdr:nvSpPr>
        <xdr:cNvPr id="435" name="テキスト ボックス 434"/>
        <xdr:cNvSpPr txBox="1"/>
      </xdr:nvSpPr>
      <xdr:spPr>
        <a:xfrm>
          <a:off x="15290800" y="12578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121285</xdr:rowOff>
    </xdr:from>
    <xdr:to>
      <xdr:col>73</xdr:col>
      <xdr:colOff>180975</xdr:colOff>
      <xdr:row>75</xdr:row>
      <xdr:rowOff>81280</xdr:rowOff>
    </xdr:to>
    <xdr:cxnSp macro="">
      <xdr:nvCxnSpPr>
        <xdr:cNvPr id="436" name="直線コネクタ 435"/>
        <xdr:cNvCxnSpPr/>
      </xdr:nvCxnSpPr>
      <xdr:spPr>
        <a:xfrm>
          <a:off x="13893800" y="12808585"/>
          <a:ext cx="889000" cy="13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87630</xdr:rowOff>
    </xdr:from>
    <xdr:to>
      <xdr:col>74</xdr:col>
      <xdr:colOff>31750</xdr:colOff>
      <xdr:row>75</xdr:row>
      <xdr:rowOff>17780</xdr:rowOff>
    </xdr:to>
    <xdr:sp macro="" textlink="">
      <xdr:nvSpPr>
        <xdr:cNvPr id="437" name="フローチャート: 判断 436"/>
        <xdr:cNvSpPr/>
      </xdr:nvSpPr>
      <xdr:spPr>
        <a:xfrm>
          <a:off x="14732000" y="1277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27957</xdr:rowOff>
    </xdr:from>
    <xdr:ext cx="762000" cy="259045"/>
    <xdr:sp macro="" textlink="">
      <xdr:nvSpPr>
        <xdr:cNvPr id="438" name="テキスト ボックス 437"/>
        <xdr:cNvSpPr txBox="1"/>
      </xdr:nvSpPr>
      <xdr:spPr>
        <a:xfrm>
          <a:off x="14401800" y="1254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121285</xdr:rowOff>
    </xdr:from>
    <xdr:to>
      <xdr:col>69</xdr:col>
      <xdr:colOff>92075</xdr:colOff>
      <xdr:row>74</xdr:row>
      <xdr:rowOff>138430</xdr:rowOff>
    </xdr:to>
    <xdr:cxnSp macro="">
      <xdr:nvCxnSpPr>
        <xdr:cNvPr id="439" name="直線コネクタ 438"/>
        <xdr:cNvCxnSpPr/>
      </xdr:nvCxnSpPr>
      <xdr:spPr>
        <a:xfrm flipV="1">
          <a:off x="13004800" y="1280858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76200</xdr:rowOff>
    </xdr:from>
    <xdr:to>
      <xdr:col>69</xdr:col>
      <xdr:colOff>142875</xdr:colOff>
      <xdr:row>74</xdr:row>
      <xdr:rowOff>6350</xdr:rowOff>
    </xdr:to>
    <xdr:sp macro="" textlink="">
      <xdr:nvSpPr>
        <xdr:cNvPr id="440" name="フローチャート: 判断 439"/>
        <xdr:cNvSpPr/>
      </xdr:nvSpPr>
      <xdr:spPr>
        <a:xfrm>
          <a:off x="13843000" y="1259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16527</xdr:rowOff>
    </xdr:from>
    <xdr:ext cx="762000" cy="259045"/>
    <xdr:sp macro="" textlink="">
      <xdr:nvSpPr>
        <xdr:cNvPr id="441" name="テキスト ボックス 440"/>
        <xdr:cNvSpPr txBox="1"/>
      </xdr:nvSpPr>
      <xdr:spPr>
        <a:xfrm>
          <a:off x="13512800" y="1236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116205</xdr:rowOff>
    </xdr:from>
    <xdr:to>
      <xdr:col>65</xdr:col>
      <xdr:colOff>53975</xdr:colOff>
      <xdr:row>75</xdr:row>
      <xdr:rowOff>46355</xdr:rowOff>
    </xdr:to>
    <xdr:sp macro="" textlink="">
      <xdr:nvSpPr>
        <xdr:cNvPr id="442" name="フローチャート: 判断 441"/>
        <xdr:cNvSpPr/>
      </xdr:nvSpPr>
      <xdr:spPr>
        <a:xfrm>
          <a:off x="12954000" y="12803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31132</xdr:rowOff>
    </xdr:from>
    <xdr:ext cx="762000" cy="259045"/>
    <xdr:sp macro="" textlink="">
      <xdr:nvSpPr>
        <xdr:cNvPr id="443" name="テキスト ボックス 442"/>
        <xdr:cNvSpPr txBox="1"/>
      </xdr:nvSpPr>
      <xdr:spPr>
        <a:xfrm>
          <a:off x="12623800" y="12889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167639</xdr:rowOff>
    </xdr:from>
    <xdr:to>
      <xdr:col>82</xdr:col>
      <xdr:colOff>158750</xdr:colOff>
      <xdr:row>76</xdr:row>
      <xdr:rowOff>97789</xdr:rowOff>
    </xdr:to>
    <xdr:sp macro="" textlink="">
      <xdr:nvSpPr>
        <xdr:cNvPr id="449" name="楕円 448"/>
        <xdr:cNvSpPr/>
      </xdr:nvSpPr>
      <xdr:spPr>
        <a:xfrm>
          <a:off x="16459200" y="1302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139716</xdr:rowOff>
    </xdr:from>
    <xdr:ext cx="762000" cy="259045"/>
    <xdr:sp macro="" textlink="">
      <xdr:nvSpPr>
        <xdr:cNvPr id="450" name="公債費以外該当値テキスト"/>
        <xdr:cNvSpPr txBox="1"/>
      </xdr:nvSpPr>
      <xdr:spPr>
        <a:xfrm>
          <a:off x="16598900" y="12998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64770</xdr:rowOff>
    </xdr:from>
    <xdr:to>
      <xdr:col>78</xdr:col>
      <xdr:colOff>120650</xdr:colOff>
      <xdr:row>75</xdr:row>
      <xdr:rowOff>166370</xdr:rowOff>
    </xdr:to>
    <xdr:sp macro="" textlink="">
      <xdr:nvSpPr>
        <xdr:cNvPr id="451" name="楕円 450"/>
        <xdr:cNvSpPr/>
      </xdr:nvSpPr>
      <xdr:spPr>
        <a:xfrm>
          <a:off x="15621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151147</xdr:rowOff>
    </xdr:from>
    <xdr:ext cx="736600" cy="259045"/>
    <xdr:sp macro="" textlink="">
      <xdr:nvSpPr>
        <xdr:cNvPr id="452" name="テキスト ボックス 451"/>
        <xdr:cNvSpPr txBox="1"/>
      </xdr:nvSpPr>
      <xdr:spPr>
        <a:xfrm>
          <a:off x="15290800" y="13009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30480</xdr:rowOff>
    </xdr:from>
    <xdr:to>
      <xdr:col>74</xdr:col>
      <xdr:colOff>31750</xdr:colOff>
      <xdr:row>75</xdr:row>
      <xdr:rowOff>132080</xdr:rowOff>
    </xdr:to>
    <xdr:sp macro="" textlink="">
      <xdr:nvSpPr>
        <xdr:cNvPr id="453" name="楕円 452"/>
        <xdr:cNvSpPr/>
      </xdr:nvSpPr>
      <xdr:spPr>
        <a:xfrm>
          <a:off x="14732000" y="1288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116857</xdr:rowOff>
    </xdr:from>
    <xdr:ext cx="762000" cy="259045"/>
    <xdr:sp macro="" textlink="">
      <xdr:nvSpPr>
        <xdr:cNvPr id="454" name="テキスト ボックス 453"/>
        <xdr:cNvSpPr txBox="1"/>
      </xdr:nvSpPr>
      <xdr:spPr>
        <a:xfrm>
          <a:off x="14401800" y="12975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70485</xdr:rowOff>
    </xdr:from>
    <xdr:to>
      <xdr:col>69</xdr:col>
      <xdr:colOff>142875</xdr:colOff>
      <xdr:row>75</xdr:row>
      <xdr:rowOff>635</xdr:rowOff>
    </xdr:to>
    <xdr:sp macro="" textlink="">
      <xdr:nvSpPr>
        <xdr:cNvPr id="455" name="楕円 454"/>
        <xdr:cNvSpPr/>
      </xdr:nvSpPr>
      <xdr:spPr>
        <a:xfrm>
          <a:off x="13843000" y="1275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156862</xdr:rowOff>
    </xdr:from>
    <xdr:ext cx="762000" cy="259045"/>
    <xdr:sp macro="" textlink="">
      <xdr:nvSpPr>
        <xdr:cNvPr id="456" name="テキスト ボックス 455"/>
        <xdr:cNvSpPr txBox="1"/>
      </xdr:nvSpPr>
      <xdr:spPr>
        <a:xfrm>
          <a:off x="13512800" y="1284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87630</xdr:rowOff>
    </xdr:from>
    <xdr:to>
      <xdr:col>65</xdr:col>
      <xdr:colOff>53975</xdr:colOff>
      <xdr:row>75</xdr:row>
      <xdr:rowOff>17780</xdr:rowOff>
    </xdr:to>
    <xdr:sp macro="" textlink="">
      <xdr:nvSpPr>
        <xdr:cNvPr id="457" name="楕円 456"/>
        <xdr:cNvSpPr/>
      </xdr:nvSpPr>
      <xdr:spPr>
        <a:xfrm>
          <a:off x="12954000" y="1277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27957</xdr:rowOff>
    </xdr:from>
    <xdr:ext cx="762000" cy="259045"/>
    <xdr:sp macro="" textlink="">
      <xdr:nvSpPr>
        <xdr:cNvPr id="458" name="テキスト ボックス 457"/>
        <xdr:cNvSpPr txBox="1"/>
      </xdr:nvSpPr>
      <xdr:spPr>
        <a:xfrm>
          <a:off x="12623800" y="1254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秋田県にかほ市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70253</xdr:rowOff>
    </xdr:from>
    <xdr:to>
      <xdr:col>29</xdr:col>
      <xdr:colOff>127000</xdr:colOff>
      <xdr:row>20</xdr:row>
      <xdr:rowOff>128497</xdr:rowOff>
    </xdr:to>
    <xdr:cxnSp macro="">
      <xdr:nvCxnSpPr>
        <xdr:cNvPr id="47" name="直線コネクタ 46"/>
        <xdr:cNvCxnSpPr/>
      </xdr:nvCxnSpPr>
      <xdr:spPr bwMode="auto">
        <a:xfrm flipV="1">
          <a:off x="5651500" y="2003828"/>
          <a:ext cx="0" cy="16012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100574</xdr:rowOff>
    </xdr:from>
    <xdr:ext cx="762000" cy="259045"/>
    <xdr:sp macro="" textlink="">
      <xdr:nvSpPr>
        <xdr:cNvPr id="48" name="人口1人当たり決算額の推移最小値テキスト130"/>
        <xdr:cNvSpPr txBox="1"/>
      </xdr:nvSpPr>
      <xdr:spPr>
        <a:xfrm>
          <a:off x="5740400" y="3577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128497</xdr:rowOff>
    </xdr:from>
    <xdr:to>
      <xdr:col>30</xdr:col>
      <xdr:colOff>25400</xdr:colOff>
      <xdr:row>20</xdr:row>
      <xdr:rowOff>128497</xdr:rowOff>
    </xdr:to>
    <xdr:cxnSp macro="">
      <xdr:nvCxnSpPr>
        <xdr:cNvPr id="49" name="直線コネクタ 48"/>
        <xdr:cNvCxnSpPr/>
      </xdr:nvCxnSpPr>
      <xdr:spPr bwMode="auto">
        <a:xfrm>
          <a:off x="5562600" y="36051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156630</xdr:rowOff>
    </xdr:from>
    <xdr:ext cx="762000" cy="259045"/>
    <xdr:sp macro="" textlink="">
      <xdr:nvSpPr>
        <xdr:cNvPr id="50" name="人口1人当たり決算額の推移最大値テキスト130"/>
        <xdr:cNvSpPr txBox="1"/>
      </xdr:nvSpPr>
      <xdr:spPr>
        <a:xfrm>
          <a:off x="5740400" y="174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70253</xdr:rowOff>
    </xdr:from>
    <xdr:to>
      <xdr:col>30</xdr:col>
      <xdr:colOff>25400</xdr:colOff>
      <xdr:row>11</xdr:row>
      <xdr:rowOff>70253</xdr:rowOff>
    </xdr:to>
    <xdr:cxnSp macro="">
      <xdr:nvCxnSpPr>
        <xdr:cNvPr id="51" name="直線コネクタ 50"/>
        <xdr:cNvCxnSpPr/>
      </xdr:nvCxnSpPr>
      <xdr:spPr bwMode="auto">
        <a:xfrm>
          <a:off x="5562600" y="20038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61599</xdr:rowOff>
    </xdr:from>
    <xdr:to>
      <xdr:col>29</xdr:col>
      <xdr:colOff>127000</xdr:colOff>
      <xdr:row>17</xdr:row>
      <xdr:rowOff>94027</xdr:rowOff>
    </xdr:to>
    <xdr:cxnSp macro="">
      <xdr:nvCxnSpPr>
        <xdr:cNvPr id="52" name="直線コネクタ 51"/>
        <xdr:cNvCxnSpPr/>
      </xdr:nvCxnSpPr>
      <xdr:spPr bwMode="auto">
        <a:xfrm flipV="1">
          <a:off x="5003800" y="2852424"/>
          <a:ext cx="647700" cy="2038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133213</xdr:rowOff>
    </xdr:from>
    <xdr:ext cx="762000" cy="259045"/>
    <xdr:sp macro="" textlink="">
      <xdr:nvSpPr>
        <xdr:cNvPr id="53" name="人口1人当たり決算額の推移平均値テキスト130"/>
        <xdr:cNvSpPr txBox="1"/>
      </xdr:nvSpPr>
      <xdr:spPr>
        <a:xfrm>
          <a:off x="5740400" y="29240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161136</xdr:rowOff>
    </xdr:from>
    <xdr:to>
      <xdr:col>29</xdr:col>
      <xdr:colOff>177800</xdr:colOff>
      <xdr:row>17</xdr:row>
      <xdr:rowOff>91286</xdr:rowOff>
    </xdr:to>
    <xdr:sp macro="" textlink="">
      <xdr:nvSpPr>
        <xdr:cNvPr id="54" name="フローチャート: 判断 53"/>
        <xdr:cNvSpPr/>
      </xdr:nvSpPr>
      <xdr:spPr bwMode="auto">
        <a:xfrm>
          <a:off x="5600700" y="29519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94027</xdr:rowOff>
    </xdr:from>
    <xdr:to>
      <xdr:col>26</xdr:col>
      <xdr:colOff>50800</xdr:colOff>
      <xdr:row>18</xdr:row>
      <xdr:rowOff>37138</xdr:rowOff>
    </xdr:to>
    <xdr:cxnSp macro="">
      <xdr:nvCxnSpPr>
        <xdr:cNvPr id="55" name="直線コネクタ 54"/>
        <xdr:cNvCxnSpPr/>
      </xdr:nvCxnSpPr>
      <xdr:spPr bwMode="auto">
        <a:xfrm flipV="1">
          <a:off x="4305300" y="3056302"/>
          <a:ext cx="698500" cy="1145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116151</xdr:rowOff>
    </xdr:from>
    <xdr:to>
      <xdr:col>26</xdr:col>
      <xdr:colOff>101600</xdr:colOff>
      <xdr:row>18</xdr:row>
      <xdr:rowOff>46301</xdr:rowOff>
    </xdr:to>
    <xdr:sp macro="" textlink="">
      <xdr:nvSpPr>
        <xdr:cNvPr id="56" name="フローチャート: 判断 55"/>
        <xdr:cNvSpPr/>
      </xdr:nvSpPr>
      <xdr:spPr bwMode="auto">
        <a:xfrm>
          <a:off x="4953000" y="30784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31078</xdr:rowOff>
    </xdr:from>
    <xdr:ext cx="736600" cy="259045"/>
    <xdr:sp macro="" textlink="">
      <xdr:nvSpPr>
        <xdr:cNvPr id="57" name="テキスト ボックス 56"/>
        <xdr:cNvSpPr txBox="1"/>
      </xdr:nvSpPr>
      <xdr:spPr>
        <a:xfrm>
          <a:off x="4622800" y="31648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37138</xdr:rowOff>
    </xdr:from>
    <xdr:to>
      <xdr:col>22</xdr:col>
      <xdr:colOff>114300</xdr:colOff>
      <xdr:row>18</xdr:row>
      <xdr:rowOff>83936</xdr:rowOff>
    </xdr:to>
    <xdr:cxnSp macro="">
      <xdr:nvCxnSpPr>
        <xdr:cNvPr id="58" name="直線コネクタ 57"/>
        <xdr:cNvCxnSpPr/>
      </xdr:nvCxnSpPr>
      <xdr:spPr bwMode="auto">
        <a:xfrm flipV="1">
          <a:off x="3606800" y="3170863"/>
          <a:ext cx="698500" cy="467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161936</xdr:rowOff>
    </xdr:from>
    <xdr:to>
      <xdr:col>22</xdr:col>
      <xdr:colOff>165100</xdr:colOff>
      <xdr:row>18</xdr:row>
      <xdr:rowOff>92086</xdr:rowOff>
    </xdr:to>
    <xdr:sp macro="" textlink="">
      <xdr:nvSpPr>
        <xdr:cNvPr id="59" name="フローチャート: 判断 58"/>
        <xdr:cNvSpPr/>
      </xdr:nvSpPr>
      <xdr:spPr bwMode="auto">
        <a:xfrm>
          <a:off x="4254500" y="3124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76863</xdr:rowOff>
    </xdr:from>
    <xdr:ext cx="762000" cy="259045"/>
    <xdr:sp macro="" textlink="">
      <xdr:nvSpPr>
        <xdr:cNvPr id="60" name="テキスト ボックス 59"/>
        <xdr:cNvSpPr txBox="1"/>
      </xdr:nvSpPr>
      <xdr:spPr>
        <a:xfrm>
          <a:off x="3924300" y="3210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83936</xdr:rowOff>
    </xdr:from>
    <xdr:to>
      <xdr:col>18</xdr:col>
      <xdr:colOff>177800</xdr:colOff>
      <xdr:row>19</xdr:row>
      <xdr:rowOff>10262</xdr:rowOff>
    </xdr:to>
    <xdr:cxnSp macro="">
      <xdr:nvCxnSpPr>
        <xdr:cNvPr id="61" name="直線コネクタ 60"/>
        <xdr:cNvCxnSpPr/>
      </xdr:nvCxnSpPr>
      <xdr:spPr bwMode="auto">
        <a:xfrm flipV="1">
          <a:off x="2908300" y="3217661"/>
          <a:ext cx="698500" cy="977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14750</xdr:rowOff>
    </xdr:from>
    <xdr:to>
      <xdr:col>19</xdr:col>
      <xdr:colOff>38100</xdr:colOff>
      <xdr:row>18</xdr:row>
      <xdr:rowOff>116350</xdr:rowOff>
    </xdr:to>
    <xdr:sp macro="" textlink="">
      <xdr:nvSpPr>
        <xdr:cNvPr id="62" name="フローチャート: 判断 61"/>
        <xdr:cNvSpPr/>
      </xdr:nvSpPr>
      <xdr:spPr bwMode="auto">
        <a:xfrm>
          <a:off x="3556000" y="31484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126527</xdr:rowOff>
    </xdr:from>
    <xdr:ext cx="762000" cy="259045"/>
    <xdr:sp macro="" textlink="">
      <xdr:nvSpPr>
        <xdr:cNvPr id="63" name="テキスト ボックス 62"/>
        <xdr:cNvSpPr txBox="1"/>
      </xdr:nvSpPr>
      <xdr:spPr>
        <a:xfrm>
          <a:off x="3225800" y="2917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50167</xdr:rowOff>
    </xdr:from>
    <xdr:to>
      <xdr:col>15</xdr:col>
      <xdr:colOff>101600</xdr:colOff>
      <xdr:row>18</xdr:row>
      <xdr:rowOff>151767</xdr:rowOff>
    </xdr:to>
    <xdr:sp macro="" textlink="">
      <xdr:nvSpPr>
        <xdr:cNvPr id="64" name="フローチャート: 判断 63"/>
        <xdr:cNvSpPr/>
      </xdr:nvSpPr>
      <xdr:spPr bwMode="auto">
        <a:xfrm>
          <a:off x="2857500" y="31838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161944</xdr:rowOff>
    </xdr:from>
    <xdr:ext cx="762000" cy="259045"/>
    <xdr:sp macro="" textlink="">
      <xdr:nvSpPr>
        <xdr:cNvPr id="65" name="テキスト ボックス 64"/>
        <xdr:cNvSpPr txBox="1"/>
      </xdr:nvSpPr>
      <xdr:spPr>
        <a:xfrm>
          <a:off x="2527300" y="2952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10799</xdr:rowOff>
    </xdr:from>
    <xdr:to>
      <xdr:col>29</xdr:col>
      <xdr:colOff>177800</xdr:colOff>
      <xdr:row>16</xdr:row>
      <xdr:rowOff>112399</xdr:rowOff>
    </xdr:to>
    <xdr:sp macro="" textlink="">
      <xdr:nvSpPr>
        <xdr:cNvPr id="71" name="楕円 70"/>
        <xdr:cNvSpPr/>
      </xdr:nvSpPr>
      <xdr:spPr bwMode="auto">
        <a:xfrm>
          <a:off x="5600700" y="28016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27326</xdr:rowOff>
    </xdr:from>
    <xdr:ext cx="762000" cy="259045"/>
    <xdr:sp macro="" textlink="">
      <xdr:nvSpPr>
        <xdr:cNvPr id="72" name="人口1人当たり決算額の推移該当値テキスト130"/>
        <xdr:cNvSpPr txBox="1"/>
      </xdr:nvSpPr>
      <xdr:spPr>
        <a:xfrm>
          <a:off x="5740400" y="2646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43227</xdr:rowOff>
    </xdr:from>
    <xdr:to>
      <xdr:col>26</xdr:col>
      <xdr:colOff>101600</xdr:colOff>
      <xdr:row>17</xdr:row>
      <xdr:rowOff>144827</xdr:rowOff>
    </xdr:to>
    <xdr:sp macro="" textlink="">
      <xdr:nvSpPr>
        <xdr:cNvPr id="73" name="楕円 72"/>
        <xdr:cNvSpPr/>
      </xdr:nvSpPr>
      <xdr:spPr bwMode="auto">
        <a:xfrm>
          <a:off x="4953000" y="30055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155004</xdr:rowOff>
    </xdr:from>
    <xdr:ext cx="736600" cy="259045"/>
    <xdr:sp macro="" textlink="">
      <xdr:nvSpPr>
        <xdr:cNvPr id="74" name="テキスト ボックス 73"/>
        <xdr:cNvSpPr txBox="1"/>
      </xdr:nvSpPr>
      <xdr:spPr>
        <a:xfrm>
          <a:off x="4622800" y="27743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157788</xdr:rowOff>
    </xdr:from>
    <xdr:to>
      <xdr:col>22</xdr:col>
      <xdr:colOff>165100</xdr:colOff>
      <xdr:row>18</xdr:row>
      <xdr:rowOff>87938</xdr:rowOff>
    </xdr:to>
    <xdr:sp macro="" textlink="">
      <xdr:nvSpPr>
        <xdr:cNvPr id="75" name="楕円 74"/>
        <xdr:cNvSpPr/>
      </xdr:nvSpPr>
      <xdr:spPr bwMode="auto">
        <a:xfrm>
          <a:off x="4254500" y="31200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98115</xdr:rowOff>
    </xdr:from>
    <xdr:ext cx="762000" cy="259045"/>
    <xdr:sp macro="" textlink="">
      <xdr:nvSpPr>
        <xdr:cNvPr id="76" name="テキスト ボックス 75"/>
        <xdr:cNvSpPr txBox="1"/>
      </xdr:nvSpPr>
      <xdr:spPr>
        <a:xfrm>
          <a:off x="3924300" y="2888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33136</xdr:rowOff>
    </xdr:from>
    <xdr:to>
      <xdr:col>19</xdr:col>
      <xdr:colOff>38100</xdr:colOff>
      <xdr:row>18</xdr:row>
      <xdr:rowOff>134736</xdr:rowOff>
    </xdr:to>
    <xdr:sp macro="" textlink="">
      <xdr:nvSpPr>
        <xdr:cNvPr id="77" name="楕円 76"/>
        <xdr:cNvSpPr/>
      </xdr:nvSpPr>
      <xdr:spPr bwMode="auto">
        <a:xfrm>
          <a:off x="3556000" y="31668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119513</xdr:rowOff>
    </xdr:from>
    <xdr:ext cx="762000" cy="259045"/>
    <xdr:sp macro="" textlink="">
      <xdr:nvSpPr>
        <xdr:cNvPr id="78" name="テキスト ボックス 77"/>
        <xdr:cNvSpPr txBox="1"/>
      </xdr:nvSpPr>
      <xdr:spPr>
        <a:xfrm>
          <a:off x="3225800" y="3253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130912</xdr:rowOff>
    </xdr:from>
    <xdr:to>
      <xdr:col>15</xdr:col>
      <xdr:colOff>101600</xdr:colOff>
      <xdr:row>19</xdr:row>
      <xdr:rowOff>61062</xdr:rowOff>
    </xdr:to>
    <xdr:sp macro="" textlink="">
      <xdr:nvSpPr>
        <xdr:cNvPr id="79" name="楕円 78"/>
        <xdr:cNvSpPr/>
      </xdr:nvSpPr>
      <xdr:spPr bwMode="auto">
        <a:xfrm>
          <a:off x="2857500" y="32646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45839</xdr:rowOff>
    </xdr:from>
    <xdr:ext cx="762000" cy="259045"/>
    <xdr:sp macro="" textlink="">
      <xdr:nvSpPr>
        <xdr:cNvPr id="80" name="テキスト ボックス 79"/>
        <xdr:cNvSpPr txBox="1"/>
      </xdr:nvSpPr>
      <xdr:spPr>
        <a:xfrm>
          <a:off x="2527300" y="3351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6" name="テキスト ボックス 95"/>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143328</xdr:rowOff>
    </xdr:from>
    <xdr:to>
      <xdr:col>33</xdr:col>
      <xdr:colOff>114300</xdr:colOff>
      <xdr:row>38</xdr:row>
      <xdr:rowOff>143328</xdr:rowOff>
    </xdr:to>
    <xdr:cxnSp macro="">
      <xdr:nvCxnSpPr>
        <xdr:cNvPr id="97" name="直線コネクタ 96"/>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8" name="テキスト ボックス 97"/>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9" name="直線コネクタ 98"/>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0" name="テキスト ボックス 99"/>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1" name="直線コネクタ 100"/>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2" name="テキスト ボックス 101"/>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3" name="直線コネクタ 102"/>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4" name="テキスト ボックス 103"/>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5" name="直線コネクタ 104"/>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6" name="テキスト ボックス 105"/>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7" name="直線コネクタ 106"/>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8" name="テキスト ボックス 107"/>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9" name="直線コネクタ 108"/>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0" name="テキスト ボックス 109"/>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1"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217069</xdr:rowOff>
    </xdr:from>
    <xdr:to>
      <xdr:col>29</xdr:col>
      <xdr:colOff>127000</xdr:colOff>
      <xdr:row>38</xdr:row>
      <xdr:rowOff>146203</xdr:rowOff>
    </xdr:to>
    <xdr:cxnSp macro="">
      <xdr:nvCxnSpPr>
        <xdr:cNvPr id="112" name="直線コネクタ 111"/>
        <xdr:cNvCxnSpPr/>
      </xdr:nvCxnSpPr>
      <xdr:spPr bwMode="auto">
        <a:xfrm flipV="1">
          <a:off x="5651500" y="6141619"/>
          <a:ext cx="0" cy="147218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118280</xdr:rowOff>
    </xdr:from>
    <xdr:ext cx="762000" cy="259045"/>
    <xdr:sp macro="" textlink="">
      <xdr:nvSpPr>
        <xdr:cNvPr id="113" name="人口1人当たり決算額の推移最小値テキスト445"/>
        <xdr:cNvSpPr txBox="1"/>
      </xdr:nvSpPr>
      <xdr:spPr>
        <a:xfrm>
          <a:off x="5740400" y="7585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146203</xdr:rowOff>
    </xdr:from>
    <xdr:to>
      <xdr:col>30</xdr:col>
      <xdr:colOff>25400</xdr:colOff>
      <xdr:row>38</xdr:row>
      <xdr:rowOff>146203</xdr:rowOff>
    </xdr:to>
    <xdr:cxnSp macro="">
      <xdr:nvCxnSpPr>
        <xdr:cNvPr id="114" name="直線コネクタ 113"/>
        <xdr:cNvCxnSpPr/>
      </xdr:nvCxnSpPr>
      <xdr:spPr bwMode="auto">
        <a:xfrm>
          <a:off x="5562600" y="76138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131996</xdr:rowOff>
    </xdr:from>
    <xdr:ext cx="762000" cy="259045"/>
    <xdr:sp macro="" textlink="">
      <xdr:nvSpPr>
        <xdr:cNvPr id="115" name="人口1人当たり決算額の推移最大値テキスト445"/>
        <xdr:cNvSpPr txBox="1"/>
      </xdr:nvSpPr>
      <xdr:spPr>
        <a:xfrm>
          <a:off x="5740400" y="5885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217069</xdr:rowOff>
    </xdr:from>
    <xdr:to>
      <xdr:col>30</xdr:col>
      <xdr:colOff>25400</xdr:colOff>
      <xdr:row>33</xdr:row>
      <xdr:rowOff>217069</xdr:rowOff>
    </xdr:to>
    <xdr:cxnSp macro="">
      <xdr:nvCxnSpPr>
        <xdr:cNvPr id="116" name="直線コネクタ 115"/>
        <xdr:cNvCxnSpPr/>
      </xdr:nvCxnSpPr>
      <xdr:spPr bwMode="auto">
        <a:xfrm>
          <a:off x="5562600" y="61416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48786</xdr:rowOff>
    </xdr:from>
    <xdr:to>
      <xdr:col>29</xdr:col>
      <xdr:colOff>127000</xdr:colOff>
      <xdr:row>37</xdr:row>
      <xdr:rowOff>97380</xdr:rowOff>
    </xdr:to>
    <xdr:cxnSp macro="">
      <xdr:nvCxnSpPr>
        <xdr:cNvPr id="117" name="直線コネクタ 116"/>
        <xdr:cNvCxnSpPr/>
      </xdr:nvCxnSpPr>
      <xdr:spPr bwMode="auto">
        <a:xfrm flipV="1">
          <a:off x="5003800" y="7002036"/>
          <a:ext cx="647700" cy="2200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41843</xdr:rowOff>
    </xdr:from>
    <xdr:ext cx="762000" cy="259045"/>
    <xdr:sp macro="" textlink="">
      <xdr:nvSpPr>
        <xdr:cNvPr id="118" name="人口1人当たり決算額の推移平均値テキスト445"/>
        <xdr:cNvSpPr txBox="1"/>
      </xdr:nvSpPr>
      <xdr:spPr>
        <a:xfrm>
          <a:off x="5740400" y="69950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69766</xdr:rowOff>
    </xdr:from>
    <xdr:to>
      <xdr:col>29</xdr:col>
      <xdr:colOff>177800</xdr:colOff>
      <xdr:row>36</xdr:row>
      <xdr:rowOff>171366</xdr:rowOff>
    </xdr:to>
    <xdr:sp macro="" textlink="">
      <xdr:nvSpPr>
        <xdr:cNvPr id="119" name="フローチャート: 判断 118"/>
        <xdr:cNvSpPr/>
      </xdr:nvSpPr>
      <xdr:spPr bwMode="auto">
        <a:xfrm>
          <a:off x="5600700" y="70230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12798</xdr:rowOff>
    </xdr:from>
    <xdr:to>
      <xdr:col>26</xdr:col>
      <xdr:colOff>50800</xdr:colOff>
      <xdr:row>37</xdr:row>
      <xdr:rowOff>97380</xdr:rowOff>
    </xdr:to>
    <xdr:cxnSp macro="">
      <xdr:nvCxnSpPr>
        <xdr:cNvPr id="120" name="直線コネクタ 119"/>
        <xdr:cNvCxnSpPr/>
      </xdr:nvCxnSpPr>
      <xdr:spPr bwMode="auto">
        <a:xfrm>
          <a:off x="4305300" y="6966048"/>
          <a:ext cx="698500" cy="2560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86128</xdr:rowOff>
    </xdr:from>
    <xdr:to>
      <xdr:col>26</xdr:col>
      <xdr:colOff>101600</xdr:colOff>
      <xdr:row>37</xdr:row>
      <xdr:rowOff>16278</xdr:rowOff>
    </xdr:to>
    <xdr:sp macro="" textlink="">
      <xdr:nvSpPr>
        <xdr:cNvPr id="121" name="フローチャート: 判断 120"/>
        <xdr:cNvSpPr/>
      </xdr:nvSpPr>
      <xdr:spPr bwMode="auto">
        <a:xfrm>
          <a:off x="4953000" y="7039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197905</xdr:rowOff>
    </xdr:from>
    <xdr:ext cx="736600" cy="259045"/>
    <xdr:sp macro="" textlink="">
      <xdr:nvSpPr>
        <xdr:cNvPr id="122" name="テキスト ボックス 121"/>
        <xdr:cNvSpPr txBox="1"/>
      </xdr:nvSpPr>
      <xdr:spPr>
        <a:xfrm>
          <a:off x="4622800" y="6808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12798</xdr:rowOff>
    </xdr:from>
    <xdr:to>
      <xdr:col>22</xdr:col>
      <xdr:colOff>114300</xdr:colOff>
      <xdr:row>36</xdr:row>
      <xdr:rowOff>64723</xdr:rowOff>
    </xdr:to>
    <xdr:cxnSp macro="">
      <xdr:nvCxnSpPr>
        <xdr:cNvPr id="123" name="直線コネクタ 122"/>
        <xdr:cNvCxnSpPr/>
      </xdr:nvCxnSpPr>
      <xdr:spPr bwMode="auto">
        <a:xfrm flipV="1">
          <a:off x="3606800" y="6966048"/>
          <a:ext cx="698500" cy="519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108334</xdr:rowOff>
    </xdr:from>
    <xdr:to>
      <xdr:col>22</xdr:col>
      <xdr:colOff>165100</xdr:colOff>
      <xdr:row>37</xdr:row>
      <xdr:rowOff>38484</xdr:rowOff>
    </xdr:to>
    <xdr:sp macro="" textlink="">
      <xdr:nvSpPr>
        <xdr:cNvPr id="124" name="フローチャート: 判断 123"/>
        <xdr:cNvSpPr/>
      </xdr:nvSpPr>
      <xdr:spPr bwMode="auto">
        <a:xfrm>
          <a:off x="4254500" y="70615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23261</xdr:rowOff>
    </xdr:from>
    <xdr:ext cx="762000" cy="259045"/>
    <xdr:sp macro="" textlink="">
      <xdr:nvSpPr>
        <xdr:cNvPr id="125" name="テキスト ボックス 124"/>
        <xdr:cNvSpPr txBox="1"/>
      </xdr:nvSpPr>
      <xdr:spPr>
        <a:xfrm>
          <a:off x="3924300" y="7147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64723</xdr:rowOff>
    </xdr:from>
    <xdr:to>
      <xdr:col>18</xdr:col>
      <xdr:colOff>177800</xdr:colOff>
      <xdr:row>36</xdr:row>
      <xdr:rowOff>127719</xdr:rowOff>
    </xdr:to>
    <xdr:cxnSp macro="">
      <xdr:nvCxnSpPr>
        <xdr:cNvPr id="126" name="直線コネクタ 125"/>
        <xdr:cNvCxnSpPr/>
      </xdr:nvCxnSpPr>
      <xdr:spPr bwMode="auto">
        <a:xfrm flipV="1">
          <a:off x="2908300" y="7017973"/>
          <a:ext cx="698500" cy="629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130182</xdr:rowOff>
    </xdr:from>
    <xdr:to>
      <xdr:col>19</xdr:col>
      <xdr:colOff>38100</xdr:colOff>
      <xdr:row>37</xdr:row>
      <xdr:rowOff>60332</xdr:rowOff>
    </xdr:to>
    <xdr:sp macro="" textlink="">
      <xdr:nvSpPr>
        <xdr:cNvPr id="127" name="フローチャート: 判断 126"/>
        <xdr:cNvSpPr/>
      </xdr:nvSpPr>
      <xdr:spPr bwMode="auto">
        <a:xfrm>
          <a:off x="3556000" y="70834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45109</xdr:rowOff>
    </xdr:from>
    <xdr:ext cx="762000" cy="259045"/>
    <xdr:sp macro="" textlink="">
      <xdr:nvSpPr>
        <xdr:cNvPr id="128" name="テキスト ボックス 127"/>
        <xdr:cNvSpPr txBox="1"/>
      </xdr:nvSpPr>
      <xdr:spPr>
        <a:xfrm>
          <a:off x="3225800" y="716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9644</xdr:rowOff>
    </xdr:from>
    <xdr:to>
      <xdr:col>15</xdr:col>
      <xdr:colOff>101600</xdr:colOff>
      <xdr:row>37</xdr:row>
      <xdr:rowOff>111244</xdr:rowOff>
    </xdr:to>
    <xdr:sp macro="" textlink="">
      <xdr:nvSpPr>
        <xdr:cNvPr id="129" name="フローチャート: 判断 128"/>
        <xdr:cNvSpPr/>
      </xdr:nvSpPr>
      <xdr:spPr bwMode="auto">
        <a:xfrm>
          <a:off x="2857500" y="71343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96021</xdr:rowOff>
    </xdr:from>
    <xdr:ext cx="762000" cy="259045"/>
    <xdr:sp macro="" textlink="">
      <xdr:nvSpPr>
        <xdr:cNvPr id="130" name="テキスト ボックス 129"/>
        <xdr:cNvSpPr txBox="1"/>
      </xdr:nvSpPr>
      <xdr:spPr>
        <a:xfrm>
          <a:off x="2527300" y="722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1" name="テキスト ボックス 130"/>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2" name="テキスト ボックス 131"/>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3" name="テキスト ボックス 132"/>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4" name="テキスト ボックス 133"/>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5" name="テキスト ボックス 134"/>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340886</xdr:rowOff>
    </xdr:from>
    <xdr:to>
      <xdr:col>29</xdr:col>
      <xdr:colOff>177800</xdr:colOff>
      <xdr:row>36</xdr:row>
      <xdr:rowOff>99586</xdr:rowOff>
    </xdr:to>
    <xdr:sp macro="" textlink="">
      <xdr:nvSpPr>
        <xdr:cNvPr id="136" name="楕円 135"/>
        <xdr:cNvSpPr/>
      </xdr:nvSpPr>
      <xdr:spPr bwMode="auto">
        <a:xfrm>
          <a:off x="5600700" y="69512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185963</xdr:rowOff>
    </xdr:from>
    <xdr:ext cx="762000" cy="259045"/>
    <xdr:sp macro="" textlink="">
      <xdr:nvSpPr>
        <xdr:cNvPr id="137" name="人口1人当たり決算額の推移該当値テキスト445"/>
        <xdr:cNvSpPr txBox="1"/>
      </xdr:nvSpPr>
      <xdr:spPr>
        <a:xfrm>
          <a:off x="5740400" y="6796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46580</xdr:rowOff>
    </xdr:from>
    <xdr:to>
      <xdr:col>26</xdr:col>
      <xdr:colOff>101600</xdr:colOff>
      <xdr:row>37</xdr:row>
      <xdr:rowOff>148180</xdr:rowOff>
    </xdr:to>
    <xdr:sp macro="" textlink="">
      <xdr:nvSpPr>
        <xdr:cNvPr id="138" name="楕円 137"/>
        <xdr:cNvSpPr/>
      </xdr:nvSpPr>
      <xdr:spPr bwMode="auto">
        <a:xfrm>
          <a:off x="4953000" y="71712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132957</xdr:rowOff>
    </xdr:from>
    <xdr:ext cx="736600" cy="259045"/>
    <xdr:sp macro="" textlink="">
      <xdr:nvSpPr>
        <xdr:cNvPr id="139" name="テキスト ボックス 138"/>
        <xdr:cNvSpPr txBox="1"/>
      </xdr:nvSpPr>
      <xdr:spPr>
        <a:xfrm>
          <a:off x="4622800" y="725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304898</xdr:rowOff>
    </xdr:from>
    <xdr:to>
      <xdr:col>22</xdr:col>
      <xdr:colOff>165100</xdr:colOff>
      <xdr:row>36</xdr:row>
      <xdr:rowOff>63598</xdr:rowOff>
    </xdr:to>
    <xdr:sp macro="" textlink="">
      <xdr:nvSpPr>
        <xdr:cNvPr id="140" name="楕円 139"/>
        <xdr:cNvSpPr/>
      </xdr:nvSpPr>
      <xdr:spPr bwMode="auto">
        <a:xfrm>
          <a:off x="4254500" y="69152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73775</xdr:rowOff>
    </xdr:from>
    <xdr:ext cx="762000" cy="259045"/>
    <xdr:sp macro="" textlink="">
      <xdr:nvSpPr>
        <xdr:cNvPr id="141" name="テキスト ボックス 140"/>
        <xdr:cNvSpPr txBox="1"/>
      </xdr:nvSpPr>
      <xdr:spPr>
        <a:xfrm>
          <a:off x="3924300" y="668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13923</xdr:rowOff>
    </xdr:from>
    <xdr:to>
      <xdr:col>19</xdr:col>
      <xdr:colOff>38100</xdr:colOff>
      <xdr:row>36</xdr:row>
      <xdr:rowOff>115523</xdr:rowOff>
    </xdr:to>
    <xdr:sp macro="" textlink="">
      <xdr:nvSpPr>
        <xdr:cNvPr id="142" name="楕円 141"/>
        <xdr:cNvSpPr/>
      </xdr:nvSpPr>
      <xdr:spPr bwMode="auto">
        <a:xfrm>
          <a:off x="3556000" y="69671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125700</xdr:rowOff>
    </xdr:from>
    <xdr:ext cx="762000" cy="259045"/>
    <xdr:sp macro="" textlink="">
      <xdr:nvSpPr>
        <xdr:cNvPr id="143" name="テキスト ボックス 142"/>
        <xdr:cNvSpPr txBox="1"/>
      </xdr:nvSpPr>
      <xdr:spPr>
        <a:xfrm>
          <a:off x="3225800" y="6736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76919</xdr:rowOff>
    </xdr:from>
    <xdr:to>
      <xdr:col>15</xdr:col>
      <xdr:colOff>101600</xdr:colOff>
      <xdr:row>37</xdr:row>
      <xdr:rowOff>7069</xdr:rowOff>
    </xdr:to>
    <xdr:sp macro="" textlink="">
      <xdr:nvSpPr>
        <xdr:cNvPr id="144" name="楕円 143"/>
        <xdr:cNvSpPr/>
      </xdr:nvSpPr>
      <xdr:spPr bwMode="auto">
        <a:xfrm>
          <a:off x="2857500" y="70301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188696</xdr:rowOff>
    </xdr:from>
    <xdr:ext cx="762000" cy="259045"/>
    <xdr:sp macro="" textlink="">
      <xdr:nvSpPr>
        <xdr:cNvPr id="145" name="テキスト ボックス 144"/>
        <xdr:cNvSpPr txBox="1"/>
      </xdr:nvSpPr>
      <xdr:spPr>
        <a:xfrm>
          <a:off x="2527300" y="6799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秋田県にかほ市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22,075
21,924
241.13
17,534,615
16,772,750
691,182
9,220,525
12,396,221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50.0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133033</xdr:rowOff>
    </xdr:from>
    <xdr:to>
      <xdr:col>24</xdr:col>
      <xdr:colOff>62865</xdr:colOff>
      <xdr:row>38</xdr:row>
      <xdr:rowOff>53302</xdr:rowOff>
    </xdr:to>
    <xdr:cxnSp macro="">
      <xdr:nvCxnSpPr>
        <xdr:cNvPr id="56" name="直線コネクタ 55"/>
        <xdr:cNvCxnSpPr/>
      </xdr:nvCxnSpPr>
      <xdr:spPr>
        <a:xfrm flipV="1">
          <a:off x="4633595" y="5276533"/>
          <a:ext cx="1270" cy="1291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57129</xdr:rowOff>
    </xdr:from>
    <xdr:ext cx="534377" cy="259045"/>
    <xdr:sp macro="" textlink="">
      <xdr:nvSpPr>
        <xdr:cNvPr id="57" name="人件費最小値テキスト"/>
        <xdr:cNvSpPr txBox="1"/>
      </xdr:nvSpPr>
      <xdr:spPr>
        <a:xfrm>
          <a:off x="4686300" y="657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53302</xdr:rowOff>
    </xdr:from>
    <xdr:to>
      <xdr:col>24</xdr:col>
      <xdr:colOff>152400</xdr:colOff>
      <xdr:row>38</xdr:row>
      <xdr:rowOff>53302</xdr:rowOff>
    </xdr:to>
    <xdr:cxnSp macro="">
      <xdr:nvCxnSpPr>
        <xdr:cNvPr id="58" name="直線コネクタ 57"/>
        <xdr:cNvCxnSpPr/>
      </xdr:nvCxnSpPr>
      <xdr:spPr>
        <a:xfrm>
          <a:off x="4546600" y="6568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79710</xdr:rowOff>
    </xdr:from>
    <xdr:ext cx="599010" cy="259045"/>
    <xdr:sp macro="" textlink="">
      <xdr:nvSpPr>
        <xdr:cNvPr id="59" name="人件費最大値テキスト"/>
        <xdr:cNvSpPr txBox="1"/>
      </xdr:nvSpPr>
      <xdr:spPr>
        <a:xfrm>
          <a:off x="4686300" y="505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133033</xdr:rowOff>
    </xdr:from>
    <xdr:to>
      <xdr:col>24</xdr:col>
      <xdr:colOff>152400</xdr:colOff>
      <xdr:row>30</xdr:row>
      <xdr:rowOff>133033</xdr:rowOff>
    </xdr:to>
    <xdr:cxnSp macro="">
      <xdr:nvCxnSpPr>
        <xdr:cNvPr id="60" name="直線コネクタ 59"/>
        <xdr:cNvCxnSpPr/>
      </xdr:nvCxnSpPr>
      <xdr:spPr>
        <a:xfrm>
          <a:off x="4546600" y="5276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77813</xdr:rowOff>
    </xdr:from>
    <xdr:to>
      <xdr:col>24</xdr:col>
      <xdr:colOff>63500</xdr:colOff>
      <xdr:row>35</xdr:row>
      <xdr:rowOff>68110</xdr:rowOff>
    </xdr:to>
    <xdr:cxnSp macro="">
      <xdr:nvCxnSpPr>
        <xdr:cNvPr id="61" name="直線コネクタ 60"/>
        <xdr:cNvCxnSpPr/>
      </xdr:nvCxnSpPr>
      <xdr:spPr>
        <a:xfrm flipV="1">
          <a:off x="3797300" y="5907113"/>
          <a:ext cx="838200" cy="161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76738</xdr:rowOff>
    </xdr:from>
    <xdr:ext cx="599010" cy="259045"/>
    <xdr:sp macro="" textlink="">
      <xdr:nvSpPr>
        <xdr:cNvPr id="62" name="人件費平均値テキスト"/>
        <xdr:cNvSpPr txBox="1"/>
      </xdr:nvSpPr>
      <xdr:spPr>
        <a:xfrm>
          <a:off x="4686300" y="60774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98311</xdr:rowOff>
    </xdr:from>
    <xdr:to>
      <xdr:col>24</xdr:col>
      <xdr:colOff>114300</xdr:colOff>
      <xdr:row>36</xdr:row>
      <xdr:rowOff>28461</xdr:rowOff>
    </xdr:to>
    <xdr:sp macro="" textlink="">
      <xdr:nvSpPr>
        <xdr:cNvPr id="63" name="フローチャート: 判断 62"/>
        <xdr:cNvSpPr/>
      </xdr:nvSpPr>
      <xdr:spPr>
        <a:xfrm>
          <a:off x="4584700" y="609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68110</xdr:rowOff>
    </xdr:from>
    <xdr:to>
      <xdr:col>19</xdr:col>
      <xdr:colOff>177800</xdr:colOff>
      <xdr:row>35</xdr:row>
      <xdr:rowOff>155511</xdr:rowOff>
    </xdr:to>
    <xdr:cxnSp macro="">
      <xdr:nvCxnSpPr>
        <xdr:cNvPr id="64" name="直線コネクタ 63"/>
        <xdr:cNvCxnSpPr/>
      </xdr:nvCxnSpPr>
      <xdr:spPr>
        <a:xfrm flipV="1">
          <a:off x="2908300" y="6068860"/>
          <a:ext cx="889000" cy="87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27394</xdr:rowOff>
    </xdr:from>
    <xdr:to>
      <xdr:col>20</xdr:col>
      <xdr:colOff>38100</xdr:colOff>
      <xdr:row>36</xdr:row>
      <xdr:rowOff>128994</xdr:rowOff>
    </xdr:to>
    <xdr:sp macro="" textlink="">
      <xdr:nvSpPr>
        <xdr:cNvPr id="65" name="フローチャート: 判断 64"/>
        <xdr:cNvSpPr/>
      </xdr:nvSpPr>
      <xdr:spPr>
        <a:xfrm>
          <a:off x="3746500" y="619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120121</xdr:rowOff>
    </xdr:from>
    <xdr:ext cx="534377" cy="259045"/>
    <xdr:sp macro="" textlink="">
      <xdr:nvSpPr>
        <xdr:cNvPr id="66" name="テキスト ボックス 65"/>
        <xdr:cNvSpPr txBox="1"/>
      </xdr:nvSpPr>
      <xdr:spPr>
        <a:xfrm>
          <a:off x="3530111" y="6292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155511</xdr:rowOff>
    </xdr:from>
    <xdr:to>
      <xdr:col>15</xdr:col>
      <xdr:colOff>50800</xdr:colOff>
      <xdr:row>35</xdr:row>
      <xdr:rowOff>156070</xdr:rowOff>
    </xdr:to>
    <xdr:cxnSp macro="">
      <xdr:nvCxnSpPr>
        <xdr:cNvPr id="67" name="直線コネクタ 66"/>
        <xdr:cNvCxnSpPr/>
      </xdr:nvCxnSpPr>
      <xdr:spPr>
        <a:xfrm flipV="1">
          <a:off x="2019300" y="6156261"/>
          <a:ext cx="889000" cy="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47066</xdr:rowOff>
    </xdr:from>
    <xdr:to>
      <xdr:col>15</xdr:col>
      <xdr:colOff>101600</xdr:colOff>
      <xdr:row>36</xdr:row>
      <xdr:rowOff>148666</xdr:rowOff>
    </xdr:to>
    <xdr:sp macro="" textlink="">
      <xdr:nvSpPr>
        <xdr:cNvPr id="68" name="フローチャート: 判断 67"/>
        <xdr:cNvSpPr/>
      </xdr:nvSpPr>
      <xdr:spPr>
        <a:xfrm>
          <a:off x="2857500" y="6219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139793</xdr:rowOff>
    </xdr:from>
    <xdr:ext cx="534377" cy="259045"/>
    <xdr:sp macro="" textlink="">
      <xdr:nvSpPr>
        <xdr:cNvPr id="69" name="テキスト ボックス 68"/>
        <xdr:cNvSpPr txBox="1"/>
      </xdr:nvSpPr>
      <xdr:spPr>
        <a:xfrm>
          <a:off x="2641111" y="631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156070</xdr:rowOff>
    </xdr:from>
    <xdr:to>
      <xdr:col>10</xdr:col>
      <xdr:colOff>114300</xdr:colOff>
      <xdr:row>36</xdr:row>
      <xdr:rowOff>60071</xdr:rowOff>
    </xdr:to>
    <xdr:cxnSp macro="">
      <xdr:nvCxnSpPr>
        <xdr:cNvPr id="70" name="直線コネクタ 69"/>
        <xdr:cNvCxnSpPr/>
      </xdr:nvCxnSpPr>
      <xdr:spPr>
        <a:xfrm flipV="1">
          <a:off x="1130300" y="6156820"/>
          <a:ext cx="889000" cy="75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61049</xdr:rowOff>
    </xdr:from>
    <xdr:to>
      <xdr:col>10</xdr:col>
      <xdr:colOff>165100</xdr:colOff>
      <xdr:row>36</xdr:row>
      <xdr:rowOff>162649</xdr:rowOff>
    </xdr:to>
    <xdr:sp macro="" textlink="">
      <xdr:nvSpPr>
        <xdr:cNvPr id="71" name="フローチャート: 判断 70"/>
        <xdr:cNvSpPr/>
      </xdr:nvSpPr>
      <xdr:spPr>
        <a:xfrm>
          <a:off x="1968500" y="6233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153776</xdr:rowOff>
    </xdr:from>
    <xdr:ext cx="534377" cy="259045"/>
    <xdr:sp macro="" textlink="">
      <xdr:nvSpPr>
        <xdr:cNvPr id="72" name="テキスト ボックス 71"/>
        <xdr:cNvSpPr txBox="1"/>
      </xdr:nvSpPr>
      <xdr:spPr>
        <a:xfrm>
          <a:off x="1752111" y="6325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71501</xdr:rowOff>
    </xdr:from>
    <xdr:to>
      <xdr:col>6</xdr:col>
      <xdr:colOff>38100</xdr:colOff>
      <xdr:row>37</xdr:row>
      <xdr:rowOff>1651</xdr:rowOff>
    </xdr:to>
    <xdr:sp macro="" textlink="">
      <xdr:nvSpPr>
        <xdr:cNvPr id="73" name="フローチャート: 判断 72"/>
        <xdr:cNvSpPr/>
      </xdr:nvSpPr>
      <xdr:spPr>
        <a:xfrm>
          <a:off x="1079500" y="6243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164228</xdr:rowOff>
    </xdr:from>
    <xdr:ext cx="534377" cy="259045"/>
    <xdr:sp macro="" textlink="">
      <xdr:nvSpPr>
        <xdr:cNvPr id="74" name="テキスト ボックス 73"/>
        <xdr:cNvSpPr txBox="1"/>
      </xdr:nvSpPr>
      <xdr:spPr>
        <a:xfrm>
          <a:off x="863111" y="6336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27013</xdr:rowOff>
    </xdr:from>
    <xdr:to>
      <xdr:col>24</xdr:col>
      <xdr:colOff>114300</xdr:colOff>
      <xdr:row>34</xdr:row>
      <xdr:rowOff>128613</xdr:rowOff>
    </xdr:to>
    <xdr:sp macro="" textlink="">
      <xdr:nvSpPr>
        <xdr:cNvPr id="80" name="楕円 79"/>
        <xdr:cNvSpPr/>
      </xdr:nvSpPr>
      <xdr:spPr>
        <a:xfrm>
          <a:off x="4584700" y="585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49890</xdr:rowOff>
    </xdr:from>
    <xdr:ext cx="599010" cy="259045"/>
    <xdr:sp macro="" textlink="">
      <xdr:nvSpPr>
        <xdr:cNvPr id="81" name="人件費該当値テキスト"/>
        <xdr:cNvSpPr txBox="1"/>
      </xdr:nvSpPr>
      <xdr:spPr>
        <a:xfrm>
          <a:off x="4686300" y="5707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17310</xdr:rowOff>
    </xdr:from>
    <xdr:to>
      <xdr:col>20</xdr:col>
      <xdr:colOff>38100</xdr:colOff>
      <xdr:row>35</xdr:row>
      <xdr:rowOff>118910</xdr:rowOff>
    </xdr:to>
    <xdr:sp macro="" textlink="">
      <xdr:nvSpPr>
        <xdr:cNvPr id="82" name="楕円 81"/>
        <xdr:cNvSpPr/>
      </xdr:nvSpPr>
      <xdr:spPr>
        <a:xfrm>
          <a:off x="3746500" y="601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135437</xdr:rowOff>
    </xdr:from>
    <xdr:ext cx="599010" cy="259045"/>
    <xdr:sp macro="" textlink="">
      <xdr:nvSpPr>
        <xdr:cNvPr id="83" name="テキスト ボックス 82"/>
        <xdr:cNvSpPr txBox="1"/>
      </xdr:nvSpPr>
      <xdr:spPr>
        <a:xfrm>
          <a:off x="3497795" y="5793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104711</xdr:rowOff>
    </xdr:from>
    <xdr:to>
      <xdr:col>15</xdr:col>
      <xdr:colOff>101600</xdr:colOff>
      <xdr:row>36</xdr:row>
      <xdr:rowOff>34861</xdr:rowOff>
    </xdr:to>
    <xdr:sp macro="" textlink="">
      <xdr:nvSpPr>
        <xdr:cNvPr id="84" name="楕円 83"/>
        <xdr:cNvSpPr/>
      </xdr:nvSpPr>
      <xdr:spPr>
        <a:xfrm>
          <a:off x="2857500" y="61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51388</xdr:rowOff>
    </xdr:from>
    <xdr:ext cx="599010" cy="259045"/>
    <xdr:sp macro="" textlink="">
      <xdr:nvSpPr>
        <xdr:cNvPr id="85" name="テキスト ボックス 84"/>
        <xdr:cNvSpPr txBox="1"/>
      </xdr:nvSpPr>
      <xdr:spPr>
        <a:xfrm>
          <a:off x="2608795" y="5880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105270</xdr:rowOff>
    </xdr:from>
    <xdr:to>
      <xdr:col>10</xdr:col>
      <xdr:colOff>165100</xdr:colOff>
      <xdr:row>36</xdr:row>
      <xdr:rowOff>35420</xdr:rowOff>
    </xdr:to>
    <xdr:sp macro="" textlink="">
      <xdr:nvSpPr>
        <xdr:cNvPr id="86" name="楕円 85"/>
        <xdr:cNvSpPr/>
      </xdr:nvSpPr>
      <xdr:spPr>
        <a:xfrm>
          <a:off x="1968500" y="610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51947</xdr:rowOff>
    </xdr:from>
    <xdr:ext cx="599010" cy="259045"/>
    <xdr:sp macro="" textlink="">
      <xdr:nvSpPr>
        <xdr:cNvPr id="87" name="テキスト ボックス 86"/>
        <xdr:cNvSpPr txBox="1"/>
      </xdr:nvSpPr>
      <xdr:spPr>
        <a:xfrm>
          <a:off x="1719795" y="5881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9271</xdr:rowOff>
    </xdr:from>
    <xdr:to>
      <xdr:col>6</xdr:col>
      <xdr:colOff>38100</xdr:colOff>
      <xdr:row>36</xdr:row>
      <xdr:rowOff>110871</xdr:rowOff>
    </xdr:to>
    <xdr:sp macro="" textlink="">
      <xdr:nvSpPr>
        <xdr:cNvPr id="88" name="楕円 87"/>
        <xdr:cNvSpPr/>
      </xdr:nvSpPr>
      <xdr:spPr>
        <a:xfrm>
          <a:off x="1079500" y="6181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127398</xdr:rowOff>
    </xdr:from>
    <xdr:ext cx="534377" cy="259045"/>
    <xdr:sp macro="" textlink="">
      <xdr:nvSpPr>
        <xdr:cNvPr id="89" name="テキスト ボックス 88"/>
        <xdr:cNvSpPr txBox="1"/>
      </xdr:nvSpPr>
      <xdr:spPr>
        <a:xfrm>
          <a:off x="863111" y="5956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60757</xdr:rowOff>
    </xdr:from>
    <xdr:to>
      <xdr:col>24</xdr:col>
      <xdr:colOff>62865</xdr:colOff>
      <xdr:row>59</xdr:row>
      <xdr:rowOff>38367</xdr:rowOff>
    </xdr:to>
    <xdr:cxnSp macro="">
      <xdr:nvCxnSpPr>
        <xdr:cNvPr id="114" name="直線コネクタ 113"/>
        <xdr:cNvCxnSpPr/>
      </xdr:nvCxnSpPr>
      <xdr:spPr>
        <a:xfrm flipV="1">
          <a:off x="4633595" y="8804707"/>
          <a:ext cx="1270" cy="1349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42194</xdr:rowOff>
    </xdr:from>
    <xdr:ext cx="534377" cy="259045"/>
    <xdr:sp macro="" textlink="">
      <xdr:nvSpPr>
        <xdr:cNvPr id="115" name="物件費最小値テキスト"/>
        <xdr:cNvSpPr txBox="1"/>
      </xdr:nvSpPr>
      <xdr:spPr>
        <a:xfrm>
          <a:off x="4686300" y="10157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38367</xdr:rowOff>
    </xdr:from>
    <xdr:to>
      <xdr:col>24</xdr:col>
      <xdr:colOff>152400</xdr:colOff>
      <xdr:row>59</xdr:row>
      <xdr:rowOff>38367</xdr:rowOff>
    </xdr:to>
    <xdr:cxnSp macro="">
      <xdr:nvCxnSpPr>
        <xdr:cNvPr id="116" name="直線コネクタ 115"/>
        <xdr:cNvCxnSpPr/>
      </xdr:nvCxnSpPr>
      <xdr:spPr>
        <a:xfrm>
          <a:off x="4546600" y="10153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7434</xdr:rowOff>
    </xdr:from>
    <xdr:ext cx="599010" cy="259045"/>
    <xdr:sp macro="" textlink="">
      <xdr:nvSpPr>
        <xdr:cNvPr id="117" name="物件費最大値テキスト"/>
        <xdr:cNvSpPr txBox="1"/>
      </xdr:nvSpPr>
      <xdr:spPr>
        <a:xfrm>
          <a:off x="4686300" y="8579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166,716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60757</xdr:rowOff>
    </xdr:from>
    <xdr:to>
      <xdr:col>24</xdr:col>
      <xdr:colOff>152400</xdr:colOff>
      <xdr:row>51</xdr:row>
      <xdr:rowOff>60757</xdr:rowOff>
    </xdr:to>
    <xdr:cxnSp macro="">
      <xdr:nvCxnSpPr>
        <xdr:cNvPr id="118" name="直線コネクタ 117"/>
        <xdr:cNvCxnSpPr/>
      </xdr:nvCxnSpPr>
      <xdr:spPr>
        <a:xfrm>
          <a:off x="4546600" y="8804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144932</xdr:rowOff>
    </xdr:from>
    <xdr:to>
      <xdr:col>24</xdr:col>
      <xdr:colOff>63500</xdr:colOff>
      <xdr:row>54</xdr:row>
      <xdr:rowOff>72872</xdr:rowOff>
    </xdr:to>
    <xdr:cxnSp macro="">
      <xdr:nvCxnSpPr>
        <xdr:cNvPr id="119" name="直線コネクタ 118"/>
        <xdr:cNvCxnSpPr/>
      </xdr:nvCxnSpPr>
      <xdr:spPr>
        <a:xfrm>
          <a:off x="3797300" y="9060332"/>
          <a:ext cx="838200" cy="270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77716</xdr:rowOff>
    </xdr:from>
    <xdr:ext cx="599010" cy="259045"/>
    <xdr:sp macro="" textlink="">
      <xdr:nvSpPr>
        <xdr:cNvPr id="120" name="物件費平均値テキスト"/>
        <xdr:cNvSpPr txBox="1"/>
      </xdr:nvSpPr>
      <xdr:spPr>
        <a:xfrm>
          <a:off x="4686300" y="95074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99289</xdr:rowOff>
    </xdr:from>
    <xdr:to>
      <xdr:col>24</xdr:col>
      <xdr:colOff>114300</xdr:colOff>
      <xdr:row>56</xdr:row>
      <xdr:rowOff>29439</xdr:rowOff>
    </xdr:to>
    <xdr:sp macro="" textlink="">
      <xdr:nvSpPr>
        <xdr:cNvPr id="121" name="フローチャート: 判断 120"/>
        <xdr:cNvSpPr/>
      </xdr:nvSpPr>
      <xdr:spPr>
        <a:xfrm>
          <a:off x="4584700" y="952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132842</xdr:rowOff>
    </xdr:from>
    <xdr:to>
      <xdr:col>19</xdr:col>
      <xdr:colOff>177800</xdr:colOff>
      <xdr:row>52</xdr:row>
      <xdr:rowOff>144932</xdr:rowOff>
    </xdr:to>
    <xdr:cxnSp macro="">
      <xdr:nvCxnSpPr>
        <xdr:cNvPr id="122" name="直線コネクタ 121"/>
        <xdr:cNvCxnSpPr/>
      </xdr:nvCxnSpPr>
      <xdr:spPr>
        <a:xfrm>
          <a:off x="2908300" y="9048242"/>
          <a:ext cx="889000" cy="12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12853</xdr:rowOff>
    </xdr:from>
    <xdr:to>
      <xdr:col>20</xdr:col>
      <xdr:colOff>38100</xdr:colOff>
      <xdr:row>56</xdr:row>
      <xdr:rowOff>114453</xdr:rowOff>
    </xdr:to>
    <xdr:sp macro="" textlink="">
      <xdr:nvSpPr>
        <xdr:cNvPr id="123" name="フローチャート: 判断 122"/>
        <xdr:cNvSpPr/>
      </xdr:nvSpPr>
      <xdr:spPr>
        <a:xfrm>
          <a:off x="3746500" y="9614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105580</xdr:rowOff>
    </xdr:from>
    <xdr:ext cx="534377" cy="259045"/>
    <xdr:sp macro="" textlink="">
      <xdr:nvSpPr>
        <xdr:cNvPr id="124" name="テキスト ボックス 123"/>
        <xdr:cNvSpPr txBox="1"/>
      </xdr:nvSpPr>
      <xdr:spPr>
        <a:xfrm>
          <a:off x="3530111" y="9706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132842</xdr:rowOff>
    </xdr:from>
    <xdr:to>
      <xdr:col>15</xdr:col>
      <xdr:colOff>50800</xdr:colOff>
      <xdr:row>52</xdr:row>
      <xdr:rowOff>161811</xdr:rowOff>
    </xdr:to>
    <xdr:cxnSp macro="">
      <xdr:nvCxnSpPr>
        <xdr:cNvPr id="125" name="直線コネクタ 124"/>
        <xdr:cNvCxnSpPr/>
      </xdr:nvCxnSpPr>
      <xdr:spPr>
        <a:xfrm flipV="1">
          <a:off x="2019300" y="9048242"/>
          <a:ext cx="889000" cy="28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8699</xdr:rowOff>
    </xdr:from>
    <xdr:to>
      <xdr:col>15</xdr:col>
      <xdr:colOff>101600</xdr:colOff>
      <xdr:row>56</xdr:row>
      <xdr:rowOff>110299</xdr:rowOff>
    </xdr:to>
    <xdr:sp macro="" textlink="">
      <xdr:nvSpPr>
        <xdr:cNvPr id="126" name="フローチャート: 判断 125"/>
        <xdr:cNvSpPr/>
      </xdr:nvSpPr>
      <xdr:spPr>
        <a:xfrm>
          <a:off x="2857500" y="9609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101426</xdr:rowOff>
    </xdr:from>
    <xdr:ext cx="534377" cy="259045"/>
    <xdr:sp macro="" textlink="">
      <xdr:nvSpPr>
        <xdr:cNvPr id="127" name="テキスト ボックス 126"/>
        <xdr:cNvSpPr txBox="1"/>
      </xdr:nvSpPr>
      <xdr:spPr>
        <a:xfrm>
          <a:off x="2641111" y="9702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161811</xdr:rowOff>
    </xdr:from>
    <xdr:to>
      <xdr:col>10</xdr:col>
      <xdr:colOff>114300</xdr:colOff>
      <xdr:row>54</xdr:row>
      <xdr:rowOff>106121</xdr:rowOff>
    </xdr:to>
    <xdr:cxnSp macro="">
      <xdr:nvCxnSpPr>
        <xdr:cNvPr id="128" name="直線コネクタ 127"/>
        <xdr:cNvCxnSpPr/>
      </xdr:nvCxnSpPr>
      <xdr:spPr>
        <a:xfrm flipV="1">
          <a:off x="1130300" y="9077211"/>
          <a:ext cx="889000" cy="287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92481</xdr:rowOff>
    </xdr:from>
    <xdr:to>
      <xdr:col>10</xdr:col>
      <xdr:colOff>165100</xdr:colOff>
      <xdr:row>57</xdr:row>
      <xdr:rowOff>22631</xdr:rowOff>
    </xdr:to>
    <xdr:sp macro="" textlink="">
      <xdr:nvSpPr>
        <xdr:cNvPr id="129" name="フローチャート: 判断 128"/>
        <xdr:cNvSpPr/>
      </xdr:nvSpPr>
      <xdr:spPr>
        <a:xfrm>
          <a:off x="1968500" y="96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13758</xdr:rowOff>
    </xdr:from>
    <xdr:ext cx="534377" cy="259045"/>
    <xdr:sp macro="" textlink="">
      <xdr:nvSpPr>
        <xdr:cNvPr id="130" name="テキスト ボックス 129"/>
        <xdr:cNvSpPr txBox="1"/>
      </xdr:nvSpPr>
      <xdr:spPr>
        <a:xfrm>
          <a:off x="1752111" y="978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142469</xdr:rowOff>
    </xdr:from>
    <xdr:to>
      <xdr:col>6</xdr:col>
      <xdr:colOff>38100</xdr:colOff>
      <xdr:row>57</xdr:row>
      <xdr:rowOff>72619</xdr:rowOff>
    </xdr:to>
    <xdr:sp macro="" textlink="">
      <xdr:nvSpPr>
        <xdr:cNvPr id="131" name="フローチャート: 判断 130"/>
        <xdr:cNvSpPr/>
      </xdr:nvSpPr>
      <xdr:spPr>
        <a:xfrm>
          <a:off x="1079500" y="974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63746</xdr:rowOff>
    </xdr:from>
    <xdr:ext cx="534377" cy="259045"/>
    <xdr:sp macro="" textlink="">
      <xdr:nvSpPr>
        <xdr:cNvPr id="132" name="テキスト ボックス 131"/>
        <xdr:cNvSpPr txBox="1"/>
      </xdr:nvSpPr>
      <xdr:spPr>
        <a:xfrm>
          <a:off x="863111" y="9836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22072</xdr:rowOff>
    </xdr:from>
    <xdr:to>
      <xdr:col>24</xdr:col>
      <xdr:colOff>114300</xdr:colOff>
      <xdr:row>54</xdr:row>
      <xdr:rowOff>123672</xdr:rowOff>
    </xdr:to>
    <xdr:sp macro="" textlink="">
      <xdr:nvSpPr>
        <xdr:cNvPr id="138" name="楕円 137"/>
        <xdr:cNvSpPr/>
      </xdr:nvSpPr>
      <xdr:spPr>
        <a:xfrm>
          <a:off x="4584700" y="928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44949</xdr:rowOff>
    </xdr:from>
    <xdr:ext cx="599010" cy="259045"/>
    <xdr:sp macro="" textlink="">
      <xdr:nvSpPr>
        <xdr:cNvPr id="139" name="物件費該当値テキスト"/>
        <xdr:cNvSpPr txBox="1"/>
      </xdr:nvSpPr>
      <xdr:spPr>
        <a:xfrm>
          <a:off x="4686300" y="9131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94132</xdr:rowOff>
    </xdr:from>
    <xdr:to>
      <xdr:col>20</xdr:col>
      <xdr:colOff>38100</xdr:colOff>
      <xdr:row>53</xdr:row>
      <xdr:rowOff>24282</xdr:rowOff>
    </xdr:to>
    <xdr:sp macro="" textlink="">
      <xdr:nvSpPr>
        <xdr:cNvPr id="140" name="楕円 139"/>
        <xdr:cNvSpPr/>
      </xdr:nvSpPr>
      <xdr:spPr>
        <a:xfrm>
          <a:off x="3746500" y="900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40809</xdr:rowOff>
    </xdr:from>
    <xdr:ext cx="599010" cy="259045"/>
    <xdr:sp macro="" textlink="">
      <xdr:nvSpPr>
        <xdr:cNvPr id="141" name="テキスト ボックス 140"/>
        <xdr:cNvSpPr txBox="1"/>
      </xdr:nvSpPr>
      <xdr:spPr>
        <a:xfrm>
          <a:off x="3497795" y="8784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82042</xdr:rowOff>
    </xdr:from>
    <xdr:to>
      <xdr:col>15</xdr:col>
      <xdr:colOff>101600</xdr:colOff>
      <xdr:row>53</xdr:row>
      <xdr:rowOff>12192</xdr:rowOff>
    </xdr:to>
    <xdr:sp macro="" textlink="">
      <xdr:nvSpPr>
        <xdr:cNvPr id="142" name="楕円 141"/>
        <xdr:cNvSpPr/>
      </xdr:nvSpPr>
      <xdr:spPr>
        <a:xfrm>
          <a:off x="2857500" y="8997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28719</xdr:rowOff>
    </xdr:from>
    <xdr:ext cx="599010" cy="259045"/>
    <xdr:sp macro="" textlink="">
      <xdr:nvSpPr>
        <xdr:cNvPr id="143" name="テキスト ボックス 142"/>
        <xdr:cNvSpPr txBox="1"/>
      </xdr:nvSpPr>
      <xdr:spPr>
        <a:xfrm>
          <a:off x="2608795" y="8772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111011</xdr:rowOff>
    </xdr:from>
    <xdr:to>
      <xdr:col>10</xdr:col>
      <xdr:colOff>165100</xdr:colOff>
      <xdr:row>53</xdr:row>
      <xdr:rowOff>41161</xdr:rowOff>
    </xdr:to>
    <xdr:sp macro="" textlink="">
      <xdr:nvSpPr>
        <xdr:cNvPr id="144" name="楕円 143"/>
        <xdr:cNvSpPr/>
      </xdr:nvSpPr>
      <xdr:spPr>
        <a:xfrm>
          <a:off x="1968500" y="902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57688</xdr:rowOff>
    </xdr:from>
    <xdr:ext cx="599010" cy="259045"/>
    <xdr:sp macro="" textlink="">
      <xdr:nvSpPr>
        <xdr:cNvPr id="145" name="テキスト ボックス 144"/>
        <xdr:cNvSpPr txBox="1"/>
      </xdr:nvSpPr>
      <xdr:spPr>
        <a:xfrm>
          <a:off x="1719795" y="8801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55321</xdr:rowOff>
    </xdr:from>
    <xdr:to>
      <xdr:col>6</xdr:col>
      <xdr:colOff>38100</xdr:colOff>
      <xdr:row>54</xdr:row>
      <xdr:rowOff>156921</xdr:rowOff>
    </xdr:to>
    <xdr:sp macro="" textlink="">
      <xdr:nvSpPr>
        <xdr:cNvPr id="146" name="楕円 145"/>
        <xdr:cNvSpPr/>
      </xdr:nvSpPr>
      <xdr:spPr>
        <a:xfrm>
          <a:off x="1079500" y="9313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1998</xdr:rowOff>
    </xdr:from>
    <xdr:ext cx="599010" cy="259045"/>
    <xdr:sp macro="" textlink="">
      <xdr:nvSpPr>
        <xdr:cNvPr id="147" name="テキスト ボックス 146"/>
        <xdr:cNvSpPr txBox="1"/>
      </xdr:nvSpPr>
      <xdr:spPr>
        <a:xfrm>
          <a:off x="830795" y="9088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4578</xdr:rowOff>
    </xdr:from>
    <xdr:to>
      <xdr:col>24</xdr:col>
      <xdr:colOff>62865</xdr:colOff>
      <xdr:row>79</xdr:row>
      <xdr:rowOff>9816</xdr:rowOff>
    </xdr:to>
    <xdr:cxnSp macro="">
      <xdr:nvCxnSpPr>
        <xdr:cNvPr id="171" name="直線コネクタ 170"/>
        <xdr:cNvCxnSpPr/>
      </xdr:nvCxnSpPr>
      <xdr:spPr>
        <a:xfrm flipV="1">
          <a:off x="4633595" y="12006078"/>
          <a:ext cx="1270" cy="1548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13643</xdr:rowOff>
    </xdr:from>
    <xdr:ext cx="469744" cy="259045"/>
    <xdr:sp macro="" textlink="">
      <xdr:nvSpPr>
        <xdr:cNvPr id="172" name="維持補修費最小値テキスト"/>
        <xdr:cNvSpPr txBox="1"/>
      </xdr:nvSpPr>
      <xdr:spPr>
        <a:xfrm>
          <a:off x="4686300" y="13558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9816</xdr:rowOff>
    </xdr:from>
    <xdr:to>
      <xdr:col>24</xdr:col>
      <xdr:colOff>152400</xdr:colOff>
      <xdr:row>79</xdr:row>
      <xdr:rowOff>9816</xdr:rowOff>
    </xdr:to>
    <xdr:cxnSp macro="">
      <xdr:nvCxnSpPr>
        <xdr:cNvPr id="173" name="直線コネクタ 172"/>
        <xdr:cNvCxnSpPr/>
      </xdr:nvCxnSpPr>
      <xdr:spPr>
        <a:xfrm>
          <a:off x="4546600" y="13554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122705</xdr:rowOff>
    </xdr:from>
    <xdr:ext cx="534377" cy="259045"/>
    <xdr:sp macro="" textlink="">
      <xdr:nvSpPr>
        <xdr:cNvPr id="174" name="維持補修費最大値テキスト"/>
        <xdr:cNvSpPr txBox="1"/>
      </xdr:nvSpPr>
      <xdr:spPr>
        <a:xfrm>
          <a:off x="4686300" y="11781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4578</xdr:rowOff>
    </xdr:from>
    <xdr:to>
      <xdr:col>24</xdr:col>
      <xdr:colOff>152400</xdr:colOff>
      <xdr:row>70</xdr:row>
      <xdr:rowOff>4578</xdr:rowOff>
    </xdr:to>
    <xdr:cxnSp macro="">
      <xdr:nvCxnSpPr>
        <xdr:cNvPr id="175" name="直線コネクタ 174"/>
        <xdr:cNvCxnSpPr/>
      </xdr:nvCxnSpPr>
      <xdr:spPr>
        <a:xfrm>
          <a:off x="4546600" y="12006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169208</xdr:rowOff>
    </xdr:from>
    <xdr:to>
      <xdr:col>24</xdr:col>
      <xdr:colOff>63500</xdr:colOff>
      <xdr:row>78</xdr:row>
      <xdr:rowOff>9874</xdr:rowOff>
    </xdr:to>
    <xdr:cxnSp macro="">
      <xdr:nvCxnSpPr>
        <xdr:cNvPr id="176" name="直線コネクタ 175"/>
        <xdr:cNvCxnSpPr/>
      </xdr:nvCxnSpPr>
      <xdr:spPr>
        <a:xfrm flipV="1">
          <a:off x="3797300" y="13370858"/>
          <a:ext cx="838200" cy="12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137780</xdr:rowOff>
    </xdr:from>
    <xdr:ext cx="534377" cy="259045"/>
    <xdr:sp macro="" textlink="">
      <xdr:nvSpPr>
        <xdr:cNvPr id="177" name="維持補修費平均値テキスト"/>
        <xdr:cNvSpPr txBox="1"/>
      </xdr:nvSpPr>
      <xdr:spPr>
        <a:xfrm>
          <a:off x="4686300" y="131679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114903</xdr:rowOff>
    </xdr:from>
    <xdr:to>
      <xdr:col>24</xdr:col>
      <xdr:colOff>114300</xdr:colOff>
      <xdr:row>78</xdr:row>
      <xdr:rowOff>45053</xdr:rowOff>
    </xdr:to>
    <xdr:sp macro="" textlink="">
      <xdr:nvSpPr>
        <xdr:cNvPr id="178" name="フローチャート: 判断 177"/>
        <xdr:cNvSpPr/>
      </xdr:nvSpPr>
      <xdr:spPr>
        <a:xfrm>
          <a:off x="4584700" y="13316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9874</xdr:rowOff>
    </xdr:from>
    <xdr:to>
      <xdr:col>19</xdr:col>
      <xdr:colOff>177800</xdr:colOff>
      <xdr:row>78</xdr:row>
      <xdr:rowOff>40450</xdr:rowOff>
    </xdr:to>
    <xdr:cxnSp macro="">
      <xdr:nvCxnSpPr>
        <xdr:cNvPr id="179" name="直線コネクタ 178"/>
        <xdr:cNvCxnSpPr/>
      </xdr:nvCxnSpPr>
      <xdr:spPr>
        <a:xfrm flipV="1">
          <a:off x="2908300" y="13382974"/>
          <a:ext cx="889000" cy="30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9310</xdr:rowOff>
    </xdr:from>
    <xdr:to>
      <xdr:col>20</xdr:col>
      <xdr:colOff>38100</xdr:colOff>
      <xdr:row>78</xdr:row>
      <xdr:rowOff>110910</xdr:rowOff>
    </xdr:to>
    <xdr:sp macro="" textlink="">
      <xdr:nvSpPr>
        <xdr:cNvPr id="180" name="フローチャート: 判断 179"/>
        <xdr:cNvSpPr/>
      </xdr:nvSpPr>
      <xdr:spPr>
        <a:xfrm>
          <a:off x="3746500" y="1338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102037</xdr:rowOff>
    </xdr:from>
    <xdr:ext cx="469744" cy="259045"/>
    <xdr:sp macro="" textlink="">
      <xdr:nvSpPr>
        <xdr:cNvPr id="181" name="テキスト ボックス 180"/>
        <xdr:cNvSpPr txBox="1"/>
      </xdr:nvSpPr>
      <xdr:spPr>
        <a:xfrm>
          <a:off x="3562428" y="13475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148977</xdr:rowOff>
    </xdr:from>
    <xdr:to>
      <xdr:col>15</xdr:col>
      <xdr:colOff>50800</xdr:colOff>
      <xdr:row>78</xdr:row>
      <xdr:rowOff>40450</xdr:rowOff>
    </xdr:to>
    <xdr:cxnSp macro="">
      <xdr:nvCxnSpPr>
        <xdr:cNvPr id="182" name="直線コネクタ 181"/>
        <xdr:cNvCxnSpPr/>
      </xdr:nvCxnSpPr>
      <xdr:spPr>
        <a:xfrm>
          <a:off x="2019300" y="13350627"/>
          <a:ext cx="889000" cy="62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152851</xdr:rowOff>
    </xdr:from>
    <xdr:to>
      <xdr:col>15</xdr:col>
      <xdr:colOff>101600</xdr:colOff>
      <xdr:row>78</xdr:row>
      <xdr:rowOff>83001</xdr:rowOff>
    </xdr:to>
    <xdr:sp macro="" textlink="">
      <xdr:nvSpPr>
        <xdr:cNvPr id="183" name="フローチャート: 判断 182"/>
        <xdr:cNvSpPr/>
      </xdr:nvSpPr>
      <xdr:spPr>
        <a:xfrm>
          <a:off x="2857500" y="13354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99528</xdr:rowOff>
    </xdr:from>
    <xdr:ext cx="469744" cy="259045"/>
    <xdr:sp macro="" textlink="">
      <xdr:nvSpPr>
        <xdr:cNvPr id="184" name="テキスト ボックス 183"/>
        <xdr:cNvSpPr txBox="1"/>
      </xdr:nvSpPr>
      <xdr:spPr>
        <a:xfrm>
          <a:off x="2673428" y="13129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146862</xdr:rowOff>
    </xdr:from>
    <xdr:to>
      <xdr:col>10</xdr:col>
      <xdr:colOff>114300</xdr:colOff>
      <xdr:row>77</xdr:row>
      <xdr:rowOff>148977</xdr:rowOff>
    </xdr:to>
    <xdr:cxnSp macro="">
      <xdr:nvCxnSpPr>
        <xdr:cNvPr id="185" name="直線コネクタ 184"/>
        <xdr:cNvCxnSpPr/>
      </xdr:nvCxnSpPr>
      <xdr:spPr>
        <a:xfrm>
          <a:off x="1130300" y="13348512"/>
          <a:ext cx="889000" cy="2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140221</xdr:rowOff>
    </xdr:from>
    <xdr:to>
      <xdr:col>10</xdr:col>
      <xdr:colOff>165100</xdr:colOff>
      <xdr:row>78</xdr:row>
      <xdr:rowOff>70371</xdr:rowOff>
    </xdr:to>
    <xdr:sp macro="" textlink="">
      <xdr:nvSpPr>
        <xdr:cNvPr id="186" name="フローチャート: 判断 185"/>
        <xdr:cNvSpPr/>
      </xdr:nvSpPr>
      <xdr:spPr>
        <a:xfrm>
          <a:off x="1968500" y="13341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61498</xdr:rowOff>
    </xdr:from>
    <xdr:ext cx="534377" cy="259045"/>
    <xdr:sp macro="" textlink="">
      <xdr:nvSpPr>
        <xdr:cNvPr id="187" name="テキスト ボックス 186"/>
        <xdr:cNvSpPr txBox="1"/>
      </xdr:nvSpPr>
      <xdr:spPr>
        <a:xfrm>
          <a:off x="1752111" y="13434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149631</xdr:rowOff>
    </xdr:from>
    <xdr:to>
      <xdr:col>6</xdr:col>
      <xdr:colOff>38100</xdr:colOff>
      <xdr:row>78</xdr:row>
      <xdr:rowOff>79781</xdr:rowOff>
    </xdr:to>
    <xdr:sp macro="" textlink="">
      <xdr:nvSpPr>
        <xdr:cNvPr id="188" name="フローチャート: 判断 187"/>
        <xdr:cNvSpPr/>
      </xdr:nvSpPr>
      <xdr:spPr>
        <a:xfrm>
          <a:off x="1079500" y="1335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70908</xdr:rowOff>
    </xdr:from>
    <xdr:ext cx="469744" cy="259045"/>
    <xdr:sp macro="" textlink="">
      <xdr:nvSpPr>
        <xdr:cNvPr id="189" name="テキスト ボックス 188"/>
        <xdr:cNvSpPr txBox="1"/>
      </xdr:nvSpPr>
      <xdr:spPr>
        <a:xfrm>
          <a:off x="895428" y="13444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118408</xdr:rowOff>
    </xdr:from>
    <xdr:to>
      <xdr:col>24</xdr:col>
      <xdr:colOff>114300</xdr:colOff>
      <xdr:row>78</xdr:row>
      <xdr:rowOff>48558</xdr:rowOff>
    </xdr:to>
    <xdr:sp macro="" textlink="">
      <xdr:nvSpPr>
        <xdr:cNvPr id="195" name="楕円 194"/>
        <xdr:cNvSpPr/>
      </xdr:nvSpPr>
      <xdr:spPr>
        <a:xfrm>
          <a:off x="4584700" y="13320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96835</xdr:rowOff>
    </xdr:from>
    <xdr:ext cx="534377" cy="259045"/>
    <xdr:sp macro="" textlink="">
      <xdr:nvSpPr>
        <xdr:cNvPr id="196" name="維持補修費該当値テキスト"/>
        <xdr:cNvSpPr txBox="1"/>
      </xdr:nvSpPr>
      <xdr:spPr>
        <a:xfrm>
          <a:off x="4686300" y="13298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130524</xdr:rowOff>
    </xdr:from>
    <xdr:to>
      <xdr:col>20</xdr:col>
      <xdr:colOff>38100</xdr:colOff>
      <xdr:row>78</xdr:row>
      <xdr:rowOff>60674</xdr:rowOff>
    </xdr:to>
    <xdr:sp macro="" textlink="">
      <xdr:nvSpPr>
        <xdr:cNvPr id="197" name="楕円 196"/>
        <xdr:cNvSpPr/>
      </xdr:nvSpPr>
      <xdr:spPr>
        <a:xfrm>
          <a:off x="3746500" y="13332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77201</xdr:rowOff>
    </xdr:from>
    <xdr:ext cx="534377" cy="259045"/>
    <xdr:sp macro="" textlink="">
      <xdr:nvSpPr>
        <xdr:cNvPr id="198" name="テキスト ボックス 197"/>
        <xdr:cNvSpPr txBox="1"/>
      </xdr:nvSpPr>
      <xdr:spPr>
        <a:xfrm>
          <a:off x="3530111" y="1310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161100</xdr:rowOff>
    </xdr:from>
    <xdr:to>
      <xdr:col>15</xdr:col>
      <xdr:colOff>101600</xdr:colOff>
      <xdr:row>78</xdr:row>
      <xdr:rowOff>91250</xdr:rowOff>
    </xdr:to>
    <xdr:sp macro="" textlink="">
      <xdr:nvSpPr>
        <xdr:cNvPr id="199" name="楕円 198"/>
        <xdr:cNvSpPr/>
      </xdr:nvSpPr>
      <xdr:spPr>
        <a:xfrm>
          <a:off x="2857500" y="1336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82377</xdr:rowOff>
    </xdr:from>
    <xdr:ext cx="469744" cy="259045"/>
    <xdr:sp macro="" textlink="">
      <xdr:nvSpPr>
        <xdr:cNvPr id="200" name="テキスト ボックス 199"/>
        <xdr:cNvSpPr txBox="1"/>
      </xdr:nvSpPr>
      <xdr:spPr>
        <a:xfrm>
          <a:off x="2673428" y="13455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98177</xdr:rowOff>
    </xdr:from>
    <xdr:to>
      <xdr:col>10</xdr:col>
      <xdr:colOff>165100</xdr:colOff>
      <xdr:row>78</xdr:row>
      <xdr:rowOff>28327</xdr:rowOff>
    </xdr:to>
    <xdr:sp macro="" textlink="">
      <xdr:nvSpPr>
        <xdr:cNvPr id="201" name="楕円 200"/>
        <xdr:cNvSpPr/>
      </xdr:nvSpPr>
      <xdr:spPr>
        <a:xfrm>
          <a:off x="1968500" y="13299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44854</xdr:rowOff>
    </xdr:from>
    <xdr:ext cx="534377" cy="259045"/>
    <xdr:sp macro="" textlink="">
      <xdr:nvSpPr>
        <xdr:cNvPr id="202" name="テキスト ボックス 201"/>
        <xdr:cNvSpPr txBox="1"/>
      </xdr:nvSpPr>
      <xdr:spPr>
        <a:xfrm>
          <a:off x="1752111" y="13075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96062</xdr:rowOff>
    </xdr:from>
    <xdr:to>
      <xdr:col>6</xdr:col>
      <xdr:colOff>38100</xdr:colOff>
      <xdr:row>78</xdr:row>
      <xdr:rowOff>26212</xdr:rowOff>
    </xdr:to>
    <xdr:sp macro="" textlink="">
      <xdr:nvSpPr>
        <xdr:cNvPr id="203" name="楕円 202"/>
        <xdr:cNvSpPr/>
      </xdr:nvSpPr>
      <xdr:spPr>
        <a:xfrm>
          <a:off x="1079500" y="13297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42739</xdr:rowOff>
    </xdr:from>
    <xdr:ext cx="534377" cy="259045"/>
    <xdr:sp macro="" textlink="">
      <xdr:nvSpPr>
        <xdr:cNvPr id="204" name="テキスト ボックス 203"/>
        <xdr:cNvSpPr txBox="1"/>
      </xdr:nvSpPr>
      <xdr:spPr>
        <a:xfrm>
          <a:off x="863111" y="13072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93675</xdr:rowOff>
    </xdr:from>
    <xdr:to>
      <xdr:col>24</xdr:col>
      <xdr:colOff>62865</xdr:colOff>
      <xdr:row>98</xdr:row>
      <xdr:rowOff>27736</xdr:rowOff>
    </xdr:to>
    <xdr:cxnSp macro="">
      <xdr:nvCxnSpPr>
        <xdr:cNvPr id="229" name="直線コネクタ 228"/>
        <xdr:cNvCxnSpPr/>
      </xdr:nvCxnSpPr>
      <xdr:spPr>
        <a:xfrm flipV="1">
          <a:off x="4633595" y="15524175"/>
          <a:ext cx="1270" cy="1305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31563</xdr:rowOff>
    </xdr:from>
    <xdr:ext cx="534377" cy="259045"/>
    <xdr:sp macro="" textlink="">
      <xdr:nvSpPr>
        <xdr:cNvPr id="230" name="扶助費最小値テキスト"/>
        <xdr:cNvSpPr txBox="1"/>
      </xdr:nvSpPr>
      <xdr:spPr>
        <a:xfrm>
          <a:off x="4686300" y="1683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27736</xdr:rowOff>
    </xdr:from>
    <xdr:to>
      <xdr:col>24</xdr:col>
      <xdr:colOff>152400</xdr:colOff>
      <xdr:row>98</xdr:row>
      <xdr:rowOff>27736</xdr:rowOff>
    </xdr:to>
    <xdr:cxnSp macro="">
      <xdr:nvCxnSpPr>
        <xdr:cNvPr id="231" name="直線コネクタ 230"/>
        <xdr:cNvCxnSpPr/>
      </xdr:nvCxnSpPr>
      <xdr:spPr>
        <a:xfrm>
          <a:off x="4546600" y="16829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40352</xdr:rowOff>
    </xdr:from>
    <xdr:ext cx="599010" cy="259045"/>
    <xdr:sp macro="" textlink="">
      <xdr:nvSpPr>
        <xdr:cNvPr id="232" name="扶助費最大値テキスト"/>
        <xdr:cNvSpPr txBox="1"/>
      </xdr:nvSpPr>
      <xdr:spPr>
        <a:xfrm>
          <a:off x="4686300" y="15299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93675</xdr:rowOff>
    </xdr:from>
    <xdr:to>
      <xdr:col>24</xdr:col>
      <xdr:colOff>152400</xdr:colOff>
      <xdr:row>90</xdr:row>
      <xdr:rowOff>93675</xdr:rowOff>
    </xdr:to>
    <xdr:cxnSp macro="">
      <xdr:nvCxnSpPr>
        <xdr:cNvPr id="233" name="直線コネクタ 232"/>
        <xdr:cNvCxnSpPr/>
      </xdr:nvCxnSpPr>
      <xdr:spPr>
        <a:xfrm>
          <a:off x="4546600" y="15524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157251</xdr:rowOff>
    </xdr:from>
    <xdr:to>
      <xdr:col>24</xdr:col>
      <xdr:colOff>63500</xdr:colOff>
      <xdr:row>95</xdr:row>
      <xdr:rowOff>107759</xdr:rowOff>
    </xdr:to>
    <xdr:cxnSp macro="">
      <xdr:nvCxnSpPr>
        <xdr:cNvPr id="234" name="直線コネクタ 233"/>
        <xdr:cNvCxnSpPr/>
      </xdr:nvCxnSpPr>
      <xdr:spPr>
        <a:xfrm flipV="1">
          <a:off x="3797300" y="16273551"/>
          <a:ext cx="838200" cy="121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124096</xdr:rowOff>
    </xdr:from>
    <xdr:ext cx="599010" cy="259045"/>
    <xdr:sp macro="" textlink="">
      <xdr:nvSpPr>
        <xdr:cNvPr id="235" name="扶助費平均値テキスト"/>
        <xdr:cNvSpPr txBox="1"/>
      </xdr:nvSpPr>
      <xdr:spPr>
        <a:xfrm>
          <a:off x="4686300" y="160689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101219</xdr:rowOff>
    </xdr:from>
    <xdr:to>
      <xdr:col>24</xdr:col>
      <xdr:colOff>114300</xdr:colOff>
      <xdr:row>95</xdr:row>
      <xdr:rowOff>31369</xdr:rowOff>
    </xdr:to>
    <xdr:sp macro="" textlink="">
      <xdr:nvSpPr>
        <xdr:cNvPr id="236" name="フローチャート: 判断 235"/>
        <xdr:cNvSpPr/>
      </xdr:nvSpPr>
      <xdr:spPr>
        <a:xfrm>
          <a:off x="4584700" y="162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105829</xdr:rowOff>
    </xdr:from>
    <xdr:to>
      <xdr:col>19</xdr:col>
      <xdr:colOff>177800</xdr:colOff>
      <xdr:row>95</xdr:row>
      <xdr:rowOff>107759</xdr:rowOff>
    </xdr:to>
    <xdr:cxnSp macro="">
      <xdr:nvCxnSpPr>
        <xdr:cNvPr id="237" name="直線コネクタ 236"/>
        <xdr:cNvCxnSpPr/>
      </xdr:nvCxnSpPr>
      <xdr:spPr>
        <a:xfrm>
          <a:off x="2908300" y="16393579"/>
          <a:ext cx="889000" cy="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10337</xdr:rowOff>
    </xdr:from>
    <xdr:to>
      <xdr:col>20</xdr:col>
      <xdr:colOff>38100</xdr:colOff>
      <xdr:row>95</xdr:row>
      <xdr:rowOff>111937</xdr:rowOff>
    </xdr:to>
    <xdr:sp macro="" textlink="">
      <xdr:nvSpPr>
        <xdr:cNvPr id="238" name="フローチャート: 判断 237"/>
        <xdr:cNvSpPr/>
      </xdr:nvSpPr>
      <xdr:spPr>
        <a:xfrm>
          <a:off x="3746500" y="16298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128464</xdr:rowOff>
    </xdr:from>
    <xdr:ext cx="599010" cy="259045"/>
    <xdr:sp macro="" textlink="">
      <xdr:nvSpPr>
        <xdr:cNvPr id="239" name="テキスト ボックス 238"/>
        <xdr:cNvSpPr txBox="1"/>
      </xdr:nvSpPr>
      <xdr:spPr>
        <a:xfrm>
          <a:off x="3497795" y="16073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154508</xdr:rowOff>
    </xdr:from>
    <xdr:to>
      <xdr:col>15</xdr:col>
      <xdr:colOff>50800</xdr:colOff>
      <xdr:row>95</xdr:row>
      <xdr:rowOff>105829</xdr:rowOff>
    </xdr:to>
    <xdr:cxnSp macro="">
      <xdr:nvCxnSpPr>
        <xdr:cNvPr id="240" name="直線コネクタ 239"/>
        <xdr:cNvCxnSpPr/>
      </xdr:nvCxnSpPr>
      <xdr:spPr>
        <a:xfrm>
          <a:off x="2019300" y="16270808"/>
          <a:ext cx="889000" cy="122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120396</xdr:rowOff>
    </xdr:from>
    <xdr:to>
      <xdr:col>15</xdr:col>
      <xdr:colOff>101600</xdr:colOff>
      <xdr:row>96</xdr:row>
      <xdr:rowOff>50546</xdr:rowOff>
    </xdr:to>
    <xdr:sp macro="" textlink="">
      <xdr:nvSpPr>
        <xdr:cNvPr id="241" name="フローチャート: 判断 240"/>
        <xdr:cNvSpPr/>
      </xdr:nvSpPr>
      <xdr:spPr>
        <a:xfrm>
          <a:off x="2857500" y="16408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41673</xdr:rowOff>
    </xdr:from>
    <xdr:ext cx="599010" cy="259045"/>
    <xdr:sp macro="" textlink="">
      <xdr:nvSpPr>
        <xdr:cNvPr id="242" name="テキスト ボックス 241"/>
        <xdr:cNvSpPr txBox="1"/>
      </xdr:nvSpPr>
      <xdr:spPr>
        <a:xfrm>
          <a:off x="2608795" y="16500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154508</xdr:rowOff>
    </xdr:from>
    <xdr:to>
      <xdr:col>10</xdr:col>
      <xdr:colOff>114300</xdr:colOff>
      <xdr:row>96</xdr:row>
      <xdr:rowOff>112395</xdr:rowOff>
    </xdr:to>
    <xdr:cxnSp macro="">
      <xdr:nvCxnSpPr>
        <xdr:cNvPr id="243" name="直線コネクタ 242"/>
        <xdr:cNvCxnSpPr/>
      </xdr:nvCxnSpPr>
      <xdr:spPr>
        <a:xfrm flipV="1">
          <a:off x="1130300" y="16270808"/>
          <a:ext cx="889000" cy="300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140043</xdr:rowOff>
    </xdr:from>
    <xdr:to>
      <xdr:col>10</xdr:col>
      <xdr:colOff>165100</xdr:colOff>
      <xdr:row>95</xdr:row>
      <xdr:rowOff>70193</xdr:rowOff>
    </xdr:to>
    <xdr:sp macro="" textlink="">
      <xdr:nvSpPr>
        <xdr:cNvPr id="244" name="フローチャート: 判断 243"/>
        <xdr:cNvSpPr/>
      </xdr:nvSpPr>
      <xdr:spPr>
        <a:xfrm>
          <a:off x="1968500" y="16256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61320</xdr:rowOff>
    </xdr:from>
    <xdr:ext cx="599010" cy="259045"/>
    <xdr:sp macro="" textlink="">
      <xdr:nvSpPr>
        <xdr:cNvPr id="245" name="テキスト ボックス 244"/>
        <xdr:cNvSpPr txBox="1"/>
      </xdr:nvSpPr>
      <xdr:spPr>
        <a:xfrm>
          <a:off x="1719795" y="16349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48349</xdr:rowOff>
    </xdr:from>
    <xdr:to>
      <xdr:col>6</xdr:col>
      <xdr:colOff>38100</xdr:colOff>
      <xdr:row>96</xdr:row>
      <xdr:rowOff>149949</xdr:rowOff>
    </xdr:to>
    <xdr:sp macro="" textlink="">
      <xdr:nvSpPr>
        <xdr:cNvPr id="246" name="フローチャート: 判断 245"/>
        <xdr:cNvSpPr/>
      </xdr:nvSpPr>
      <xdr:spPr>
        <a:xfrm>
          <a:off x="1079500" y="16507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166476</xdr:rowOff>
    </xdr:from>
    <xdr:ext cx="534377" cy="259045"/>
    <xdr:sp macro="" textlink="">
      <xdr:nvSpPr>
        <xdr:cNvPr id="247" name="テキスト ボックス 246"/>
        <xdr:cNvSpPr txBox="1"/>
      </xdr:nvSpPr>
      <xdr:spPr>
        <a:xfrm>
          <a:off x="863111" y="16282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106451</xdr:rowOff>
    </xdr:from>
    <xdr:to>
      <xdr:col>24</xdr:col>
      <xdr:colOff>114300</xdr:colOff>
      <xdr:row>95</xdr:row>
      <xdr:rowOff>36601</xdr:rowOff>
    </xdr:to>
    <xdr:sp macro="" textlink="">
      <xdr:nvSpPr>
        <xdr:cNvPr id="253" name="楕円 252"/>
        <xdr:cNvSpPr/>
      </xdr:nvSpPr>
      <xdr:spPr>
        <a:xfrm>
          <a:off x="4584700" y="1622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84878</xdr:rowOff>
    </xdr:from>
    <xdr:ext cx="599010" cy="259045"/>
    <xdr:sp macro="" textlink="">
      <xdr:nvSpPr>
        <xdr:cNvPr id="254" name="扶助費該当値テキスト"/>
        <xdr:cNvSpPr txBox="1"/>
      </xdr:nvSpPr>
      <xdr:spPr>
        <a:xfrm>
          <a:off x="4686300" y="16201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56959</xdr:rowOff>
    </xdr:from>
    <xdr:to>
      <xdr:col>20</xdr:col>
      <xdr:colOff>38100</xdr:colOff>
      <xdr:row>95</xdr:row>
      <xdr:rowOff>158559</xdr:rowOff>
    </xdr:to>
    <xdr:sp macro="" textlink="">
      <xdr:nvSpPr>
        <xdr:cNvPr id="255" name="楕円 254"/>
        <xdr:cNvSpPr/>
      </xdr:nvSpPr>
      <xdr:spPr>
        <a:xfrm>
          <a:off x="3746500" y="16344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149686</xdr:rowOff>
    </xdr:from>
    <xdr:ext cx="599010" cy="259045"/>
    <xdr:sp macro="" textlink="">
      <xdr:nvSpPr>
        <xdr:cNvPr id="256" name="テキスト ボックス 255"/>
        <xdr:cNvSpPr txBox="1"/>
      </xdr:nvSpPr>
      <xdr:spPr>
        <a:xfrm>
          <a:off x="3497795" y="16437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55029</xdr:rowOff>
    </xdr:from>
    <xdr:to>
      <xdr:col>15</xdr:col>
      <xdr:colOff>101600</xdr:colOff>
      <xdr:row>95</xdr:row>
      <xdr:rowOff>156629</xdr:rowOff>
    </xdr:to>
    <xdr:sp macro="" textlink="">
      <xdr:nvSpPr>
        <xdr:cNvPr id="257" name="楕円 256"/>
        <xdr:cNvSpPr/>
      </xdr:nvSpPr>
      <xdr:spPr>
        <a:xfrm>
          <a:off x="2857500" y="16342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1706</xdr:rowOff>
    </xdr:from>
    <xdr:ext cx="599010" cy="259045"/>
    <xdr:sp macro="" textlink="">
      <xdr:nvSpPr>
        <xdr:cNvPr id="258" name="テキスト ボックス 257"/>
        <xdr:cNvSpPr txBox="1"/>
      </xdr:nvSpPr>
      <xdr:spPr>
        <a:xfrm>
          <a:off x="2608795" y="16118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103708</xdr:rowOff>
    </xdr:from>
    <xdr:to>
      <xdr:col>10</xdr:col>
      <xdr:colOff>165100</xdr:colOff>
      <xdr:row>95</xdr:row>
      <xdr:rowOff>33858</xdr:rowOff>
    </xdr:to>
    <xdr:sp macro="" textlink="">
      <xdr:nvSpPr>
        <xdr:cNvPr id="259" name="楕円 258"/>
        <xdr:cNvSpPr/>
      </xdr:nvSpPr>
      <xdr:spPr>
        <a:xfrm>
          <a:off x="1968500" y="16220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50385</xdr:rowOff>
    </xdr:from>
    <xdr:ext cx="599010" cy="259045"/>
    <xdr:sp macro="" textlink="">
      <xdr:nvSpPr>
        <xdr:cNvPr id="260" name="テキスト ボックス 259"/>
        <xdr:cNvSpPr txBox="1"/>
      </xdr:nvSpPr>
      <xdr:spPr>
        <a:xfrm>
          <a:off x="1719795" y="15995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61595</xdr:rowOff>
    </xdr:from>
    <xdr:to>
      <xdr:col>6</xdr:col>
      <xdr:colOff>38100</xdr:colOff>
      <xdr:row>96</xdr:row>
      <xdr:rowOff>163195</xdr:rowOff>
    </xdr:to>
    <xdr:sp macro="" textlink="">
      <xdr:nvSpPr>
        <xdr:cNvPr id="261" name="楕円 260"/>
        <xdr:cNvSpPr/>
      </xdr:nvSpPr>
      <xdr:spPr>
        <a:xfrm>
          <a:off x="1079500" y="1652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154322</xdr:rowOff>
    </xdr:from>
    <xdr:ext cx="534377" cy="259045"/>
    <xdr:sp macro="" textlink="">
      <xdr:nvSpPr>
        <xdr:cNvPr id="262" name="テキスト ボックス 261"/>
        <xdr:cNvSpPr txBox="1"/>
      </xdr:nvSpPr>
      <xdr:spPr>
        <a:xfrm>
          <a:off x="863111" y="16613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5" name="テキスト ボックス 274"/>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139029</xdr:rowOff>
    </xdr:from>
    <xdr:to>
      <xdr:col>54</xdr:col>
      <xdr:colOff>189865</xdr:colOff>
      <xdr:row>38</xdr:row>
      <xdr:rowOff>165753</xdr:rowOff>
    </xdr:to>
    <xdr:cxnSp macro="">
      <xdr:nvCxnSpPr>
        <xdr:cNvPr id="287" name="直線コネクタ 286"/>
        <xdr:cNvCxnSpPr/>
      </xdr:nvCxnSpPr>
      <xdr:spPr>
        <a:xfrm flipV="1">
          <a:off x="10475595" y="5282529"/>
          <a:ext cx="1270" cy="1398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169580</xdr:rowOff>
    </xdr:from>
    <xdr:ext cx="534377" cy="259045"/>
    <xdr:sp macro="" textlink="">
      <xdr:nvSpPr>
        <xdr:cNvPr id="288" name="補助費等最小値テキスト"/>
        <xdr:cNvSpPr txBox="1"/>
      </xdr:nvSpPr>
      <xdr:spPr>
        <a:xfrm>
          <a:off x="10528300" y="6684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165753</xdr:rowOff>
    </xdr:from>
    <xdr:to>
      <xdr:col>55</xdr:col>
      <xdr:colOff>88900</xdr:colOff>
      <xdr:row>38</xdr:row>
      <xdr:rowOff>165753</xdr:rowOff>
    </xdr:to>
    <xdr:cxnSp macro="">
      <xdr:nvCxnSpPr>
        <xdr:cNvPr id="289" name="直線コネクタ 288"/>
        <xdr:cNvCxnSpPr/>
      </xdr:nvCxnSpPr>
      <xdr:spPr>
        <a:xfrm>
          <a:off x="10388600" y="6680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85706</xdr:rowOff>
    </xdr:from>
    <xdr:ext cx="599010" cy="259045"/>
    <xdr:sp macro="" textlink="">
      <xdr:nvSpPr>
        <xdr:cNvPr id="290" name="補助費等最大値テキスト"/>
        <xdr:cNvSpPr txBox="1"/>
      </xdr:nvSpPr>
      <xdr:spPr>
        <a:xfrm>
          <a:off x="10528300" y="5057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139029</xdr:rowOff>
    </xdr:from>
    <xdr:to>
      <xdr:col>55</xdr:col>
      <xdr:colOff>88900</xdr:colOff>
      <xdr:row>30</xdr:row>
      <xdr:rowOff>139029</xdr:rowOff>
    </xdr:to>
    <xdr:cxnSp macro="">
      <xdr:nvCxnSpPr>
        <xdr:cNvPr id="291" name="直線コネクタ 290"/>
        <xdr:cNvCxnSpPr/>
      </xdr:nvCxnSpPr>
      <xdr:spPr>
        <a:xfrm>
          <a:off x="10388600" y="5282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123477</xdr:rowOff>
    </xdr:from>
    <xdr:to>
      <xdr:col>55</xdr:col>
      <xdr:colOff>0</xdr:colOff>
      <xdr:row>39</xdr:row>
      <xdr:rowOff>45182</xdr:rowOff>
    </xdr:to>
    <xdr:cxnSp macro="">
      <xdr:nvCxnSpPr>
        <xdr:cNvPr id="292" name="直線コネクタ 291"/>
        <xdr:cNvCxnSpPr/>
      </xdr:nvCxnSpPr>
      <xdr:spPr>
        <a:xfrm flipV="1">
          <a:off x="9639300" y="6467127"/>
          <a:ext cx="838200" cy="264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82356</xdr:rowOff>
    </xdr:from>
    <xdr:ext cx="599010" cy="259045"/>
    <xdr:sp macro="" textlink="">
      <xdr:nvSpPr>
        <xdr:cNvPr id="293" name="補助費等平均値テキスト"/>
        <xdr:cNvSpPr txBox="1"/>
      </xdr:nvSpPr>
      <xdr:spPr>
        <a:xfrm>
          <a:off x="10528300" y="60831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59479</xdr:rowOff>
    </xdr:from>
    <xdr:to>
      <xdr:col>55</xdr:col>
      <xdr:colOff>50800</xdr:colOff>
      <xdr:row>36</xdr:row>
      <xdr:rowOff>161079</xdr:rowOff>
    </xdr:to>
    <xdr:sp macro="" textlink="">
      <xdr:nvSpPr>
        <xdr:cNvPr id="294" name="フローチャート: 判断 293"/>
        <xdr:cNvSpPr/>
      </xdr:nvSpPr>
      <xdr:spPr>
        <a:xfrm>
          <a:off x="10426700" y="6231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164427</xdr:rowOff>
    </xdr:from>
    <xdr:to>
      <xdr:col>50</xdr:col>
      <xdr:colOff>114300</xdr:colOff>
      <xdr:row>39</xdr:row>
      <xdr:rowOff>45182</xdr:rowOff>
    </xdr:to>
    <xdr:cxnSp macro="">
      <xdr:nvCxnSpPr>
        <xdr:cNvPr id="295" name="直線コネクタ 294"/>
        <xdr:cNvCxnSpPr/>
      </xdr:nvCxnSpPr>
      <xdr:spPr>
        <a:xfrm>
          <a:off x="8750300" y="6679527"/>
          <a:ext cx="889000" cy="52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122413</xdr:rowOff>
    </xdr:from>
    <xdr:to>
      <xdr:col>50</xdr:col>
      <xdr:colOff>165100</xdr:colOff>
      <xdr:row>37</xdr:row>
      <xdr:rowOff>52563</xdr:rowOff>
    </xdr:to>
    <xdr:sp macro="" textlink="">
      <xdr:nvSpPr>
        <xdr:cNvPr id="296" name="フローチャート: 判断 295"/>
        <xdr:cNvSpPr/>
      </xdr:nvSpPr>
      <xdr:spPr>
        <a:xfrm>
          <a:off x="9588500" y="629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69090</xdr:rowOff>
    </xdr:from>
    <xdr:ext cx="599010" cy="259045"/>
    <xdr:sp macro="" textlink="">
      <xdr:nvSpPr>
        <xdr:cNvPr id="297" name="テキスト ボックス 296"/>
        <xdr:cNvSpPr txBox="1"/>
      </xdr:nvSpPr>
      <xdr:spPr>
        <a:xfrm>
          <a:off x="9339795" y="6069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164427</xdr:rowOff>
    </xdr:from>
    <xdr:to>
      <xdr:col>45</xdr:col>
      <xdr:colOff>177800</xdr:colOff>
      <xdr:row>39</xdr:row>
      <xdr:rowOff>76888</xdr:rowOff>
    </xdr:to>
    <xdr:cxnSp macro="">
      <xdr:nvCxnSpPr>
        <xdr:cNvPr id="298" name="直線コネクタ 297"/>
        <xdr:cNvCxnSpPr/>
      </xdr:nvCxnSpPr>
      <xdr:spPr>
        <a:xfrm flipV="1">
          <a:off x="7861300" y="6679527"/>
          <a:ext cx="889000" cy="83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97922</xdr:rowOff>
    </xdr:from>
    <xdr:to>
      <xdr:col>46</xdr:col>
      <xdr:colOff>38100</xdr:colOff>
      <xdr:row>37</xdr:row>
      <xdr:rowOff>28072</xdr:rowOff>
    </xdr:to>
    <xdr:sp macro="" textlink="">
      <xdr:nvSpPr>
        <xdr:cNvPr id="299" name="フローチャート: 判断 298"/>
        <xdr:cNvSpPr/>
      </xdr:nvSpPr>
      <xdr:spPr>
        <a:xfrm>
          <a:off x="8699500" y="6270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44599</xdr:rowOff>
    </xdr:from>
    <xdr:ext cx="599010" cy="259045"/>
    <xdr:sp macro="" textlink="">
      <xdr:nvSpPr>
        <xdr:cNvPr id="300" name="テキスト ボックス 299"/>
        <xdr:cNvSpPr txBox="1"/>
      </xdr:nvSpPr>
      <xdr:spPr>
        <a:xfrm>
          <a:off x="8450795" y="6045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120970</xdr:rowOff>
    </xdr:from>
    <xdr:to>
      <xdr:col>41</xdr:col>
      <xdr:colOff>50800</xdr:colOff>
      <xdr:row>39</xdr:row>
      <xdr:rowOff>76888</xdr:rowOff>
    </xdr:to>
    <xdr:cxnSp macro="">
      <xdr:nvCxnSpPr>
        <xdr:cNvPr id="301" name="直線コネクタ 300"/>
        <xdr:cNvCxnSpPr/>
      </xdr:nvCxnSpPr>
      <xdr:spPr>
        <a:xfrm>
          <a:off x="6972300" y="5950270"/>
          <a:ext cx="889000" cy="813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149098</xdr:rowOff>
    </xdr:from>
    <xdr:to>
      <xdr:col>41</xdr:col>
      <xdr:colOff>101600</xdr:colOff>
      <xdr:row>37</xdr:row>
      <xdr:rowOff>79248</xdr:rowOff>
    </xdr:to>
    <xdr:sp macro="" textlink="">
      <xdr:nvSpPr>
        <xdr:cNvPr id="302" name="フローチャート: 判断 301"/>
        <xdr:cNvSpPr/>
      </xdr:nvSpPr>
      <xdr:spPr>
        <a:xfrm>
          <a:off x="7810500" y="6321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95775</xdr:rowOff>
    </xdr:from>
    <xdr:ext cx="534377" cy="259045"/>
    <xdr:sp macro="" textlink="">
      <xdr:nvSpPr>
        <xdr:cNvPr id="303" name="テキスト ボックス 302"/>
        <xdr:cNvSpPr txBox="1"/>
      </xdr:nvSpPr>
      <xdr:spPr>
        <a:xfrm>
          <a:off x="7594111" y="6096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60081</xdr:rowOff>
    </xdr:from>
    <xdr:to>
      <xdr:col>36</xdr:col>
      <xdr:colOff>165100</xdr:colOff>
      <xdr:row>32</xdr:row>
      <xdr:rowOff>161681</xdr:rowOff>
    </xdr:to>
    <xdr:sp macro="" textlink="">
      <xdr:nvSpPr>
        <xdr:cNvPr id="304" name="フローチャート: 判断 303"/>
        <xdr:cNvSpPr/>
      </xdr:nvSpPr>
      <xdr:spPr>
        <a:xfrm>
          <a:off x="6921500" y="5546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6758</xdr:rowOff>
    </xdr:from>
    <xdr:ext cx="599010" cy="259045"/>
    <xdr:sp macro="" textlink="">
      <xdr:nvSpPr>
        <xdr:cNvPr id="305" name="テキスト ボックス 304"/>
        <xdr:cNvSpPr txBox="1"/>
      </xdr:nvSpPr>
      <xdr:spPr>
        <a:xfrm>
          <a:off x="6672795" y="5321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72677</xdr:rowOff>
    </xdr:from>
    <xdr:to>
      <xdr:col>55</xdr:col>
      <xdr:colOff>50800</xdr:colOff>
      <xdr:row>38</xdr:row>
      <xdr:rowOff>2827</xdr:rowOff>
    </xdr:to>
    <xdr:sp macro="" textlink="">
      <xdr:nvSpPr>
        <xdr:cNvPr id="311" name="楕円 310"/>
        <xdr:cNvSpPr/>
      </xdr:nvSpPr>
      <xdr:spPr>
        <a:xfrm>
          <a:off x="10426700" y="6416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51104</xdr:rowOff>
    </xdr:from>
    <xdr:ext cx="534377" cy="259045"/>
    <xdr:sp macro="" textlink="">
      <xdr:nvSpPr>
        <xdr:cNvPr id="312" name="補助費等該当値テキスト"/>
        <xdr:cNvSpPr txBox="1"/>
      </xdr:nvSpPr>
      <xdr:spPr>
        <a:xfrm>
          <a:off x="10528300" y="6394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165832</xdr:rowOff>
    </xdr:from>
    <xdr:to>
      <xdr:col>50</xdr:col>
      <xdr:colOff>165100</xdr:colOff>
      <xdr:row>39</xdr:row>
      <xdr:rowOff>95982</xdr:rowOff>
    </xdr:to>
    <xdr:sp macro="" textlink="">
      <xdr:nvSpPr>
        <xdr:cNvPr id="313" name="楕円 312"/>
        <xdr:cNvSpPr/>
      </xdr:nvSpPr>
      <xdr:spPr>
        <a:xfrm>
          <a:off x="9588500" y="668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87109</xdr:rowOff>
    </xdr:from>
    <xdr:ext cx="534377" cy="259045"/>
    <xdr:sp macro="" textlink="">
      <xdr:nvSpPr>
        <xdr:cNvPr id="314" name="テキスト ボックス 313"/>
        <xdr:cNvSpPr txBox="1"/>
      </xdr:nvSpPr>
      <xdr:spPr>
        <a:xfrm>
          <a:off x="9372111" y="6773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113627</xdr:rowOff>
    </xdr:from>
    <xdr:to>
      <xdr:col>46</xdr:col>
      <xdr:colOff>38100</xdr:colOff>
      <xdr:row>39</xdr:row>
      <xdr:rowOff>43777</xdr:rowOff>
    </xdr:to>
    <xdr:sp macro="" textlink="">
      <xdr:nvSpPr>
        <xdr:cNvPr id="315" name="楕円 314"/>
        <xdr:cNvSpPr/>
      </xdr:nvSpPr>
      <xdr:spPr>
        <a:xfrm>
          <a:off x="8699500" y="6628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34904</xdr:rowOff>
    </xdr:from>
    <xdr:ext cx="534377" cy="259045"/>
    <xdr:sp macro="" textlink="">
      <xdr:nvSpPr>
        <xdr:cNvPr id="316" name="テキスト ボックス 315"/>
        <xdr:cNvSpPr txBox="1"/>
      </xdr:nvSpPr>
      <xdr:spPr>
        <a:xfrm>
          <a:off x="8483111" y="6721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26088</xdr:rowOff>
    </xdr:from>
    <xdr:to>
      <xdr:col>41</xdr:col>
      <xdr:colOff>101600</xdr:colOff>
      <xdr:row>39</xdr:row>
      <xdr:rowOff>127688</xdr:rowOff>
    </xdr:to>
    <xdr:sp macro="" textlink="">
      <xdr:nvSpPr>
        <xdr:cNvPr id="317" name="楕円 316"/>
        <xdr:cNvSpPr/>
      </xdr:nvSpPr>
      <xdr:spPr>
        <a:xfrm>
          <a:off x="7810500" y="6712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118815</xdr:rowOff>
    </xdr:from>
    <xdr:ext cx="534377" cy="259045"/>
    <xdr:sp macro="" textlink="">
      <xdr:nvSpPr>
        <xdr:cNvPr id="318" name="テキスト ボックス 317"/>
        <xdr:cNvSpPr txBox="1"/>
      </xdr:nvSpPr>
      <xdr:spPr>
        <a:xfrm>
          <a:off x="7594111" y="6805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70170</xdr:rowOff>
    </xdr:from>
    <xdr:to>
      <xdr:col>36</xdr:col>
      <xdr:colOff>165100</xdr:colOff>
      <xdr:row>35</xdr:row>
      <xdr:rowOff>320</xdr:rowOff>
    </xdr:to>
    <xdr:sp macro="" textlink="">
      <xdr:nvSpPr>
        <xdr:cNvPr id="319" name="楕円 318"/>
        <xdr:cNvSpPr/>
      </xdr:nvSpPr>
      <xdr:spPr>
        <a:xfrm>
          <a:off x="6921500" y="589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162897</xdr:rowOff>
    </xdr:from>
    <xdr:ext cx="599010" cy="259045"/>
    <xdr:sp macro="" textlink="">
      <xdr:nvSpPr>
        <xdr:cNvPr id="320" name="テキスト ボックス 319"/>
        <xdr:cNvSpPr txBox="1"/>
      </xdr:nvSpPr>
      <xdr:spPr>
        <a:xfrm>
          <a:off x="6672795" y="5992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1" name="テキスト ボックス 330"/>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3" name="テキスト ボックス 332"/>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9" name="テキスト ボックス 338"/>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47781</xdr:rowOff>
    </xdr:from>
    <xdr:to>
      <xdr:col>54</xdr:col>
      <xdr:colOff>189865</xdr:colOff>
      <xdr:row>58</xdr:row>
      <xdr:rowOff>98226</xdr:rowOff>
    </xdr:to>
    <xdr:cxnSp macro="">
      <xdr:nvCxnSpPr>
        <xdr:cNvPr id="347" name="直線コネクタ 346"/>
        <xdr:cNvCxnSpPr/>
      </xdr:nvCxnSpPr>
      <xdr:spPr>
        <a:xfrm flipV="1">
          <a:off x="10475595" y="8791731"/>
          <a:ext cx="1270" cy="1250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102053</xdr:rowOff>
    </xdr:from>
    <xdr:ext cx="534377" cy="259045"/>
    <xdr:sp macro="" textlink="">
      <xdr:nvSpPr>
        <xdr:cNvPr id="348" name="普通建設事業費最小値テキスト"/>
        <xdr:cNvSpPr txBox="1"/>
      </xdr:nvSpPr>
      <xdr:spPr>
        <a:xfrm>
          <a:off x="10528300" y="10046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98226</xdr:rowOff>
    </xdr:from>
    <xdr:to>
      <xdr:col>55</xdr:col>
      <xdr:colOff>88900</xdr:colOff>
      <xdr:row>58</xdr:row>
      <xdr:rowOff>98226</xdr:rowOff>
    </xdr:to>
    <xdr:cxnSp macro="">
      <xdr:nvCxnSpPr>
        <xdr:cNvPr id="349" name="直線コネクタ 348"/>
        <xdr:cNvCxnSpPr/>
      </xdr:nvCxnSpPr>
      <xdr:spPr>
        <a:xfrm>
          <a:off x="10388600" y="10042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165908</xdr:rowOff>
    </xdr:from>
    <xdr:ext cx="599010" cy="259045"/>
    <xdr:sp macro="" textlink="">
      <xdr:nvSpPr>
        <xdr:cNvPr id="350" name="普通建設事業費最大値テキスト"/>
        <xdr:cNvSpPr txBox="1"/>
      </xdr:nvSpPr>
      <xdr:spPr>
        <a:xfrm>
          <a:off x="10528300" y="8566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47781</xdr:rowOff>
    </xdr:from>
    <xdr:to>
      <xdr:col>55</xdr:col>
      <xdr:colOff>88900</xdr:colOff>
      <xdr:row>51</xdr:row>
      <xdr:rowOff>47781</xdr:rowOff>
    </xdr:to>
    <xdr:cxnSp macro="">
      <xdr:nvCxnSpPr>
        <xdr:cNvPr id="351" name="直線コネクタ 350"/>
        <xdr:cNvCxnSpPr/>
      </xdr:nvCxnSpPr>
      <xdr:spPr>
        <a:xfrm>
          <a:off x="10388600" y="8791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50633</xdr:rowOff>
    </xdr:from>
    <xdr:to>
      <xdr:col>55</xdr:col>
      <xdr:colOff>0</xdr:colOff>
      <xdr:row>55</xdr:row>
      <xdr:rowOff>86360</xdr:rowOff>
    </xdr:to>
    <xdr:cxnSp macro="">
      <xdr:nvCxnSpPr>
        <xdr:cNvPr id="352" name="直線コネクタ 351"/>
        <xdr:cNvCxnSpPr/>
      </xdr:nvCxnSpPr>
      <xdr:spPr>
        <a:xfrm>
          <a:off x="9639300" y="9480383"/>
          <a:ext cx="838200" cy="35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44826</xdr:rowOff>
    </xdr:from>
    <xdr:ext cx="534377" cy="259045"/>
    <xdr:sp macro="" textlink="">
      <xdr:nvSpPr>
        <xdr:cNvPr id="353" name="普通建設事業費平均値テキスト"/>
        <xdr:cNvSpPr txBox="1"/>
      </xdr:nvSpPr>
      <xdr:spPr>
        <a:xfrm>
          <a:off x="10528300" y="94745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66399</xdr:rowOff>
    </xdr:from>
    <xdr:to>
      <xdr:col>55</xdr:col>
      <xdr:colOff>50800</xdr:colOff>
      <xdr:row>55</xdr:row>
      <xdr:rowOff>167999</xdr:rowOff>
    </xdr:to>
    <xdr:sp macro="" textlink="">
      <xdr:nvSpPr>
        <xdr:cNvPr id="354" name="フローチャート: 判断 353"/>
        <xdr:cNvSpPr/>
      </xdr:nvSpPr>
      <xdr:spPr>
        <a:xfrm>
          <a:off x="10426700" y="9496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50633</xdr:rowOff>
    </xdr:from>
    <xdr:to>
      <xdr:col>50</xdr:col>
      <xdr:colOff>114300</xdr:colOff>
      <xdr:row>55</xdr:row>
      <xdr:rowOff>93936</xdr:rowOff>
    </xdr:to>
    <xdr:cxnSp macro="">
      <xdr:nvCxnSpPr>
        <xdr:cNvPr id="355" name="直線コネクタ 354"/>
        <xdr:cNvCxnSpPr/>
      </xdr:nvCxnSpPr>
      <xdr:spPr>
        <a:xfrm flipV="1">
          <a:off x="8750300" y="9480383"/>
          <a:ext cx="889000" cy="43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58834</xdr:rowOff>
    </xdr:from>
    <xdr:to>
      <xdr:col>50</xdr:col>
      <xdr:colOff>165100</xdr:colOff>
      <xdr:row>55</xdr:row>
      <xdr:rowOff>160434</xdr:rowOff>
    </xdr:to>
    <xdr:sp macro="" textlink="">
      <xdr:nvSpPr>
        <xdr:cNvPr id="356" name="フローチャート: 判断 355"/>
        <xdr:cNvSpPr/>
      </xdr:nvSpPr>
      <xdr:spPr>
        <a:xfrm>
          <a:off x="9588500" y="9488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151561</xdr:rowOff>
    </xdr:from>
    <xdr:ext cx="534377" cy="259045"/>
    <xdr:sp macro="" textlink="">
      <xdr:nvSpPr>
        <xdr:cNvPr id="357" name="テキスト ボックス 356"/>
        <xdr:cNvSpPr txBox="1"/>
      </xdr:nvSpPr>
      <xdr:spPr>
        <a:xfrm>
          <a:off x="9372111" y="9581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93936</xdr:rowOff>
    </xdr:from>
    <xdr:to>
      <xdr:col>45</xdr:col>
      <xdr:colOff>177800</xdr:colOff>
      <xdr:row>56</xdr:row>
      <xdr:rowOff>39116</xdr:rowOff>
    </xdr:to>
    <xdr:cxnSp macro="">
      <xdr:nvCxnSpPr>
        <xdr:cNvPr id="358" name="直線コネクタ 357"/>
        <xdr:cNvCxnSpPr/>
      </xdr:nvCxnSpPr>
      <xdr:spPr>
        <a:xfrm flipV="1">
          <a:off x="7861300" y="9523686"/>
          <a:ext cx="889000" cy="116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103454</xdr:rowOff>
    </xdr:from>
    <xdr:to>
      <xdr:col>46</xdr:col>
      <xdr:colOff>38100</xdr:colOff>
      <xdr:row>55</xdr:row>
      <xdr:rowOff>33604</xdr:rowOff>
    </xdr:to>
    <xdr:sp macro="" textlink="">
      <xdr:nvSpPr>
        <xdr:cNvPr id="359" name="フローチャート: 判断 358"/>
        <xdr:cNvSpPr/>
      </xdr:nvSpPr>
      <xdr:spPr>
        <a:xfrm>
          <a:off x="8699500" y="9361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50131</xdr:rowOff>
    </xdr:from>
    <xdr:ext cx="599010" cy="259045"/>
    <xdr:sp macro="" textlink="">
      <xdr:nvSpPr>
        <xdr:cNvPr id="360" name="テキスト ボックス 359"/>
        <xdr:cNvSpPr txBox="1"/>
      </xdr:nvSpPr>
      <xdr:spPr>
        <a:xfrm>
          <a:off x="8450795" y="9136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39116</xdr:rowOff>
    </xdr:from>
    <xdr:to>
      <xdr:col>41</xdr:col>
      <xdr:colOff>50800</xdr:colOff>
      <xdr:row>56</xdr:row>
      <xdr:rowOff>59831</xdr:rowOff>
    </xdr:to>
    <xdr:cxnSp macro="">
      <xdr:nvCxnSpPr>
        <xdr:cNvPr id="361" name="直線コネクタ 360"/>
        <xdr:cNvCxnSpPr/>
      </xdr:nvCxnSpPr>
      <xdr:spPr>
        <a:xfrm flipV="1">
          <a:off x="6972300" y="9640316"/>
          <a:ext cx="889000" cy="20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48961</xdr:rowOff>
    </xdr:from>
    <xdr:to>
      <xdr:col>41</xdr:col>
      <xdr:colOff>101600</xdr:colOff>
      <xdr:row>55</xdr:row>
      <xdr:rowOff>150561</xdr:rowOff>
    </xdr:to>
    <xdr:sp macro="" textlink="">
      <xdr:nvSpPr>
        <xdr:cNvPr id="362" name="フローチャート: 判断 361"/>
        <xdr:cNvSpPr/>
      </xdr:nvSpPr>
      <xdr:spPr>
        <a:xfrm>
          <a:off x="7810500" y="9478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167088</xdr:rowOff>
    </xdr:from>
    <xdr:ext cx="534377" cy="259045"/>
    <xdr:sp macro="" textlink="">
      <xdr:nvSpPr>
        <xdr:cNvPr id="363" name="テキスト ボックス 362"/>
        <xdr:cNvSpPr txBox="1"/>
      </xdr:nvSpPr>
      <xdr:spPr>
        <a:xfrm>
          <a:off x="7594111" y="9253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4285</xdr:rowOff>
    </xdr:from>
    <xdr:to>
      <xdr:col>36</xdr:col>
      <xdr:colOff>165100</xdr:colOff>
      <xdr:row>53</xdr:row>
      <xdr:rowOff>105885</xdr:rowOff>
    </xdr:to>
    <xdr:sp macro="" textlink="">
      <xdr:nvSpPr>
        <xdr:cNvPr id="364" name="フローチャート: 判断 363"/>
        <xdr:cNvSpPr/>
      </xdr:nvSpPr>
      <xdr:spPr>
        <a:xfrm>
          <a:off x="6921500" y="9091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51</xdr:row>
      <xdr:rowOff>122412</xdr:rowOff>
    </xdr:from>
    <xdr:ext cx="599010" cy="259045"/>
    <xdr:sp macro="" textlink="">
      <xdr:nvSpPr>
        <xdr:cNvPr id="365" name="テキスト ボックス 364"/>
        <xdr:cNvSpPr txBox="1"/>
      </xdr:nvSpPr>
      <xdr:spPr>
        <a:xfrm>
          <a:off x="6672795" y="8866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35560</xdr:rowOff>
    </xdr:from>
    <xdr:to>
      <xdr:col>55</xdr:col>
      <xdr:colOff>50800</xdr:colOff>
      <xdr:row>55</xdr:row>
      <xdr:rowOff>137160</xdr:rowOff>
    </xdr:to>
    <xdr:sp macro="" textlink="">
      <xdr:nvSpPr>
        <xdr:cNvPr id="371" name="楕円 370"/>
        <xdr:cNvSpPr/>
      </xdr:nvSpPr>
      <xdr:spPr>
        <a:xfrm>
          <a:off x="10426700" y="946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58437</xdr:rowOff>
    </xdr:from>
    <xdr:ext cx="534377" cy="259045"/>
    <xdr:sp macro="" textlink="">
      <xdr:nvSpPr>
        <xdr:cNvPr id="372" name="普通建設事業費該当値テキスト"/>
        <xdr:cNvSpPr txBox="1"/>
      </xdr:nvSpPr>
      <xdr:spPr>
        <a:xfrm>
          <a:off x="10528300" y="931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171283</xdr:rowOff>
    </xdr:from>
    <xdr:to>
      <xdr:col>50</xdr:col>
      <xdr:colOff>165100</xdr:colOff>
      <xdr:row>55</xdr:row>
      <xdr:rowOff>101433</xdr:rowOff>
    </xdr:to>
    <xdr:sp macro="" textlink="">
      <xdr:nvSpPr>
        <xdr:cNvPr id="373" name="楕円 372"/>
        <xdr:cNvSpPr/>
      </xdr:nvSpPr>
      <xdr:spPr>
        <a:xfrm>
          <a:off x="9588500" y="9429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117960</xdr:rowOff>
    </xdr:from>
    <xdr:ext cx="534377" cy="259045"/>
    <xdr:sp macro="" textlink="">
      <xdr:nvSpPr>
        <xdr:cNvPr id="374" name="テキスト ボックス 373"/>
        <xdr:cNvSpPr txBox="1"/>
      </xdr:nvSpPr>
      <xdr:spPr>
        <a:xfrm>
          <a:off x="9372111" y="9204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43136</xdr:rowOff>
    </xdr:from>
    <xdr:to>
      <xdr:col>46</xdr:col>
      <xdr:colOff>38100</xdr:colOff>
      <xdr:row>55</xdr:row>
      <xdr:rowOff>144736</xdr:rowOff>
    </xdr:to>
    <xdr:sp macro="" textlink="">
      <xdr:nvSpPr>
        <xdr:cNvPr id="375" name="楕円 374"/>
        <xdr:cNvSpPr/>
      </xdr:nvSpPr>
      <xdr:spPr>
        <a:xfrm>
          <a:off x="8699500" y="947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135863</xdr:rowOff>
    </xdr:from>
    <xdr:ext cx="534377" cy="259045"/>
    <xdr:sp macro="" textlink="">
      <xdr:nvSpPr>
        <xdr:cNvPr id="376" name="テキスト ボックス 375"/>
        <xdr:cNvSpPr txBox="1"/>
      </xdr:nvSpPr>
      <xdr:spPr>
        <a:xfrm>
          <a:off x="8483111" y="9565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159766</xdr:rowOff>
    </xdr:from>
    <xdr:to>
      <xdr:col>41</xdr:col>
      <xdr:colOff>101600</xdr:colOff>
      <xdr:row>56</xdr:row>
      <xdr:rowOff>89916</xdr:rowOff>
    </xdr:to>
    <xdr:sp macro="" textlink="">
      <xdr:nvSpPr>
        <xdr:cNvPr id="377" name="楕円 376"/>
        <xdr:cNvSpPr/>
      </xdr:nvSpPr>
      <xdr:spPr>
        <a:xfrm>
          <a:off x="7810500" y="958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81043</xdr:rowOff>
    </xdr:from>
    <xdr:ext cx="534377" cy="259045"/>
    <xdr:sp macro="" textlink="">
      <xdr:nvSpPr>
        <xdr:cNvPr id="378" name="テキスト ボックス 377"/>
        <xdr:cNvSpPr txBox="1"/>
      </xdr:nvSpPr>
      <xdr:spPr>
        <a:xfrm>
          <a:off x="7594111" y="9682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9031</xdr:rowOff>
    </xdr:from>
    <xdr:to>
      <xdr:col>36</xdr:col>
      <xdr:colOff>165100</xdr:colOff>
      <xdr:row>56</xdr:row>
      <xdr:rowOff>110631</xdr:rowOff>
    </xdr:to>
    <xdr:sp macro="" textlink="">
      <xdr:nvSpPr>
        <xdr:cNvPr id="379" name="楕円 378"/>
        <xdr:cNvSpPr/>
      </xdr:nvSpPr>
      <xdr:spPr>
        <a:xfrm>
          <a:off x="6921500" y="9610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101758</xdr:rowOff>
    </xdr:from>
    <xdr:ext cx="534377" cy="259045"/>
    <xdr:sp macro="" textlink="">
      <xdr:nvSpPr>
        <xdr:cNvPr id="380" name="テキスト ボックス 379"/>
        <xdr:cNvSpPr txBox="1"/>
      </xdr:nvSpPr>
      <xdr:spPr>
        <a:xfrm>
          <a:off x="6705111" y="9702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78458</xdr:rowOff>
    </xdr:from>
    <xdr:to>
      <xdr:col>54</xdr:col>
      <xdr:colOff>189865</xdr:colOff>
      <xdr:row>78</xdr:row>
      <xdr:rowOff>139700</xdr:rowOff>
    </xdr:to>
    <xdr:cxnSp macro="">
      <xdr:nvCxnSpPr>
        <xdr:cNvPr id="402" name="直線コネクタ 401"/>
        <xdr:cNvCxnSpPr/>
      </xdr:nvCxnSpPr>
      <xdr:spPr>
        <a:xfrm flipV="1">
          <a:off x="10475595" y="12251408"/>
          <a:ext cx="1270" cy="1261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3"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4" name="直線コネクタ 403"/>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25135</xdr:rowOff>
    </xdr:from>
    <xdr:ext cx="534377" cy="259045"/>
    <xdr:sp macro="" textlink="">
      <xdr:nvSpPr>
        <xdr:cNvPr id="405" name="普通建設事業費 （ うち新規整備　）最大値テキスト"/>
        <xdr:cNvSpPr txBox="1"/>
      </xdr:nvSpPr>
      <xdr:spPr>
        <a:xfrm>
          <a:off x="10528300" y="12026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78458</xdr:rowOff>
    </xdr:from>
    <xdr:to>
      <xdr:col>55</xdr:col>
      <xdr:colOff>88900</xdr:colOff>
      <xdr:row>71</xdr:row>
      <xdr:rowOff>78458</xdr:rowOff>
    </xdr:to>
    <xdr:cxnSp macro="">
      <xdr:nvCxnSpPr>
        <xdr:cNvPr id="406" name="直線コネクタ 405"/>
        <xdr:cNvCxnSpPr/>
      </xdr:nvCxnSpPr>
      <xdr:spPr>
        <a:xfrm>
          <a:off x="10388600" y="12251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121161</xdr:rowOff>
    </xdr:from>
    <xdr:to>
      <xdr:col>55</xdr:col>
      <xdr:colOff>0</xdr:colOff>
      <xdr:row>74</xdr:row>
      <xdr:rowOff>133117</xdr:rowOff>
    </xdr:to>
    <xdr:cxnSp macro="">
      <xdr:nvCxnSpPr>
        <xdr:cNvPr id="407" name="直線コネクタ 406"/>
        <xdr:cNvCxnSpPr/>
      </xdr:nvCxnSpPr>
      <xdr:spPr>
        <a:xfrm flipV="1">
          <a:off x="9639300" y="12808461"/>
          <a:ext cx="838200" cy="11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5742</xdr:rowOff>
    </xdr:from>
    <xdr:ext cx="534377" cy="259045"/>
    <xdr:sp macro="" textlink="">
      <xdr:nvSpPr>
        <xdr:cNvPr id="408" name="普通建設事業費 （ うち新規整備　）平均値テキスト"/>
        <xdr:cNvSpPr txBox="1"/>
      </xdr:nvSpPr>
      <xdr:spPr>
        <a:xfrm>
          <a:off x="10528300" y="13035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27315</xdr:rowOff>
    </xdr:from>
    <xdr:to>
      <xdr:col>55</xdr:col>
      <xdr:colOff>50800</xdr:colOff>
      <xdr:row>76</xdr:row>
      <xdr:rowOff>128915</xdr:rowOff>
    </xdr:to>
    <xdr:sp macro="" textlink="">
      <xdr:nvSpPr>
        <xdr:cNvPr id="409" name="フローチャート: 判断 408"/>
        <xdr:cNvSpPr/>
      </xdr:nvSpPr>
      <xdr:spPr>
        <a:xfrm>
          <a:off x="10426700" y="13057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133117</xdr:rowOff>
    </xdr:from>
    <xdr:to>
      <xdr:col>50</xdr:col>
      <xdr:colOff>114300</xdr:colOff>
      <xdr:row>75</xdr:row>
      <xdr:rowOff>78732</xdr:rowOff>
    </xdr:to>
    <xdr:cxnSp macro="">
      <xdr:nvCxnSpPr>
        <xdr:cNvPr id="410" name="直線コネクタ 409"/>
        <xdr:cNvCxnSpPr/>
      </xdr:nvCxnSpPr>
      <xdr:spPr>
        <a:xfrm flipV="1">
          <a:off x="8750300" y="12820417"/>
          <a:ext cx="889000" cy="117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80465</xdr:rowOff>
    </xdr:from>
    <xdr:to>
      <xdr:col>50</xdr:col>
      <xdr:colOff>165100</xdr:colOff>
      <xdr:row>76</xdr:row>
      <xdr:rowOff>10615</xdr:rowOff>
    </xdr:to>
    <xdr:sp macro="" textlink="">
      <xdr:nvSpPr>
        <xdr:cNvPr id="411" name="フローチャート: 判断 410"/>
        <xdr:cNvSpPr/>
      </xdr:nvSpPr>
      <xdr:spPr>
        <a:xfrm>
          <a:off x="9588500" y="1293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1742</xdr:rowOff>
    </xdr:from>
    <xdr:ext cx="534377" cy="259045"/>
    <xdr:sp macro="" textlink="">
      <xdr:nvSpPr>
        <xdr:cNvPr id="412" name="テキスト ボックス 411"/>
        <xdr:cNvSpPr txBox="1"/>
      </xdr:nvSpPr>
      <xdr:spPr>
        <a:xfrm>
          <a:off x="9372111" y="13031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46660</xdr:rowOff>
    </xdr:from>
    <xdr:to>
      <xdr:col>45</xdr:col>
      <xdr:colOff>177800</xdr:colOff>
      <xdr:row>75</xdr:row>
      <xdr:rowOff>78732</xdr:rowOff>
    </xdr:to>
    <xdr:cxnSp macro="">
      <xdr:nvCxnSpPr>
        <xdr:cNvPr id="413" name="直線コネクタ 412"/>
        <xdr:cNvCxnSpPr/>
      </xdr:nvCxnSpPr>
      <xdr:spPr>
        <a:xfrm>
          <a:off x="7861300" y="12905410"/>
          <a:ext cx="889000" cy="32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41534</xdr:rowOff>
    </xdr:from>
    <xdr:to>
      <xdr:col>46</xdr:col>
      <xdr:colOff>38100</xdr:colOff>
      <xdr:row>74</xdr:row>
      <xdr:rowOff>143134</xdr:rowOff>
    </xdr:to>
    <xdr:sp macro="" textlink="">
      <xdr:nvSpPr>
        <xdr:cNvPr id="414" name="フローチャート: 判断 413"/>
        <xdr:cNvSpPr/>
      </xdr:nvSpPr>
      <xdr:spPr>
        <a:xfrm>
          <a:off x="8699500" y="12728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159661</xdr:rowOff>
    </xdr:from>
    <xdr:ext cx="534377" cy="259045"/>
    <xdr:sp macro="" textlink="">
      <xdr:nvSpPr>
        <xdr:cNvPr id="415" name="テキスト ボックス 414"/>
        <xdr:cNvSpPr txBox="1"/>
      </xdr:nvSpPr>
      <xdr:spPr>
        <a:xfrm>
          <a:off x="8483111" y="12504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46660</xdr:rowOff>
    </xdr:from>
    <xdr:to>
      <xdr:col>41</xdr:col>
      <xdr:colOff>50800</xdr:colOff>
      <xdr:row>75</xdr:row>
      <xdr:rowOff>95603</xdr:rowOff>
    </xdr:to>
    <xdr:cxnSp macro="">
      <xdr:nvCxnSpPr>
        <xdr:cNvPr id="416" name="直線コネクタ 415"/>
        <xdr:cNvCxnSpPr/>
      </xdr:nvCxnSpPr>
      <xdr:spPr>
        <a:xfrm flipV="1">
          <a:off x="6972300" y="12905410"/>
          <a:ext cx="889000" cy="4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149296</xdr:rowOff>
    </xdr:from>
    <xdr:to>
      <xdr:col>41</xdr:col>
      <xdr:colOff>101600</xdr:colOff>
      <xdr:row>75</xdr:row>
      <xdr:rowOff>79446</xdr:rowOff>
    </xdr:to>
    <xdr:sp macro="" textlink="">
      <xdr:nvSpPr>
        <xdr:cNvPr id="417" name="フローチャート: 判断 416"/>
        <xdr:cNvSpPr/>
      </xdr:nvSpPr>
      <xdr:spPr>
        <a:xfrm>
          <a:off x="7810500" y="1283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95973</xdr:rowOff>
    </xdr:from>
    <xdr:ext cx="534377" cy="259045"/>
    <xdr:sp macro="" textlink="">
      <xdr:nvSpPr>
        <xdr:cNvPr id="418" name="テキスト ボックス 417"/>
        <xdr:cNvSpPr txBox="1"/>
      </xdr:nvSpPr>
      <xdr:spPr>
        <a:xfrm>
          <a:off x="7594111" y="12611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70</xdr:row>
      <xdr:rowOff>26126</xdr:rowOff>
    </xdr:from>
    <xdr:to>
      <xdr:col>36</xdr:col>
      <xdr:colOff>165100</xdr:colOff>
      <xdr:row>70</xdr:row>
      <xdr:rowOff>127726</xdr:rowOff>
    </xdr:to>
    <xdr:sp macro="" textlink="">
      <xdr:nvSpPr>
        <xdr:cNvPr id="419" name="フローチャート: 判断 418"/>
        <xdr:cNvSpPr/>
      </xdr:nvSpPr>
      <xdr:spPr>
        <a:xfrm>
          <a:off x="6921500" y="1202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68</xdr:row>
      <xdr:rowOff>144253</xdr:rowOff>
    </xdr:from>
    <xdr:ext cx="534377" cy="259045"/>
    <xdr:sp macro="" textlink="">
      <xdr:nvSpPr>
        <xdr:cNvPr id="420" name="テキスト ボックス 419"/>
        <xdr:cNvSpPr txBox="1"/>
      </xdr:nvSpPr>
      <xdr:spPr>
        <a:xfrm>
          <a:off x="6705111" y="11802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70361</xdr:rowOff>
    </xdr:from>
    <xdr:to>
      <xdr:col>55</xdr:col>
      <xdr:colOff>50800</xdr:colOff>
      <xdr:row>75</xdr:row>
      <xdr:rowOff>511</xdr:rowOff>
    </xdr:to>
    <xdr:sp macro="" textlink="">
      <xdr:nvSpPr>
        <xdr:cNvPr id="426" name="楕円 425"/>
        <xdr:cNvSpPr/>
      </xdr:nvSpPr>
      <xdr:spPr>
        <a:xfrm>
          <a:off x="10426700" y="1275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93238</xdr:rowOff>
    </xdr:from>
    <xdr:ext cx="534377" cy="259045"/>
    <xdr:sp macro="" textlink="">
      <xdr:nvSpPr>
        <xdr:cNvPr id="427" name="普通建設事業費 （ うち新規整備　）該当値テキスト"/>
        <xdr:cNvSpPr txBox="1"/>
      </xdr:nvSpPr>
      <xdr:spPr>
        <a:xfrm>
          <a:off x="10528300" y="12609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82317</xdr:rowOff>
    </xdr:from>
    <xdr:to>
      <xdr:col>50</xdr:col>
      <xdr:colOff>165100</xdr:colOff>
      <xdr:row>75</xdr:row>
      <xdr:rowOff>12467</xdr:rowOff>
    </xdr:to>
    <xdr:sp macro="" textlink="">
      <xdr:nvSpPr>
        <xdr:cNvPr id="428" name="楕円 427"/>
        <xdr:cNvSpPr/>
      </xdr:nvSpPr>
      <xdr:spPr>
        <a:xfrm>
          <a:off x="9588500" y="12769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28994</xdr:rowOff>
    </xdr:from>
    <xdr:ext cx="534377" cy="259045"/>
    <xdr:sp macro="" textlink="">
      <xdr:nvSpPr>
        <xdr:cNvPr id="429" name="テキスト ボックス 428"/>
        <xdr:cNvSpPr txBox="1"/>
      </xdr:nvSpPr>
      <xdr:spPr>
        <a:xfrm>
          <a:off x="9372111" y="1254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27932</xdr:rowOff>
    </xdr:from>
    <xdr:to>
      <xdr:col>46</xdr:col>
      <xdr:colOff>38100</xdr:colOff>
      <xdr:row>75</xdr:row>
      <xdr:rowOff>129532</xdr:rowOff>
    </xdr:to>
    <xdr:sp macro="" textlink="">
      <xdr:nvSpPr>
        <xdr:cNvPr id="430" name="楕円 429"/>
        <xdr:cNvSpPr/>
      </xdr:nvSpPr>
      <xdr:spPr>
        <a:xfrm>
          <a:off x="8699500" y="1288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120659</xdr:rowOff>
    </xdr:from>
    <xdr:ext cx="534377" cy="259045"/>
    <xdr:sp macro="" textlink="">
      <xdr:nvSpPr>
        <xdr:cNvPr id="431" name="テキスト ボックス 430"/>
        <xdr:cNvSpPr txBox="1"/>
      </xdr:nvSpPr>
      <xdr:spPr>
        <a:xfrm>
          <a:off x="8483111" y="12979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167310</xdr:rowOff>
    </xdr:from>
    <xdr:to>
      <xdr:col>41</xdr:col>
      <xdr:colOff>101600</xdr:colOff>
      <xdr:row>75</xdr:row>
      <xdr:rowOff>97460</xdr:rowOff>
    </xdr:to>
    <xdr:sp macro="" textlink="">
      <xdr:nvSpPr>
        <xdr:cNvPr id="432" name="楕円 431"/>
        <xdr:cNvSpPr/>
      </xdr:nvSpPr>
      <xdr:spPr>
        <a:xfrm>
          <a:off x="7810500" y="12854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88587</xdr:rowOff>
    </xdr:from>
    <xdr:ext cx="534377" cy="259045"/>
    <xdr:sp macro="" textlink="">
      <xdr:nvSpPr>
        <xdr:cNvPr id="433" name="テキスト ボックス 432"/>
        <xdr:cNvSpPr txBox="1"/>
      </xdr:nvSpPr>
      <xdr:spPr>
        <a:xfrm>
          <a:off x="7594111" y="12947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44803</xdr:rowOff>
    </xdr:from>
    <xdr:to>
      <xdr:col>36</xdr:col>
      <xdr:colOff>165100</xdr:colOff>
      <xdr:row>75</xdr:row>
      <xdr:rowOff>146403</xdr:rowOff>
    </xdr:to>
    <xdr:sp macro="" textlink="">
      <xdr:nvSpPr>
        <xdr:cNvPr id="434" name="楕円 433"/>
        <xdr:cNvSpPr/>
      </xdr:nvSpPr>
      <xdr:spPr>
        <a:xfrm>
          <a:off x="6921500" y="1290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137530</xdr:rowOff>
    </xdr:from>
    <xdr:ext cx="534377" cy="259045"/>
    <xdr:sp macro="" textlink="">
      <xdr:nvSpPr>
        <xdr:cNvPr id="435" name="テキスト ボックス 434"/>
        <xdr:cNvSpPr txBox="1"/>
      </xdr:nvSpPr>
      <xdr:spPr>
        <a:xfrm>
          <a:off x="6705111" y="12996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5" name="テキスト ボックス 454"/>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161189</xdr:rowOff>
    </xdr:from>
    <xdr:to>
      <xdr:col>54</xdr:col>
      <xdr:colOff>189865</xdr:colOff>
      <xdr:row>99</xdr:row>
      <xdr:rowOff>22842</xdr:rowOff>
    </xdr:to>
    <xdr:cxnSp macro="">
      <xdr:nvCxnSpPr>
        <xdr:cNvPr id="461" name="直線コネクタ 460"/>
        <xdr:cNvCxnSpPr/>
      </xdr:nvCxnSpPr>
      <xdr:spPr>
        <a:xfrm flipV="1">
          <a:off x="10475595" y="15420239"/>
          <a:ext cx="1270" cy="1576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26669</xdr:rowOff>
    </xdr:from>
    <xdr:ext cx="469744" cy="259045"/>
    <xdr:sp macro="" textlink="">
      <xdr:nvSpPr>
        <xdr:cNvPr id="462" name="普通建設事業費 （ うち更新整備　）最小値テキスト"/>
        <xdr:cNvSpPr txBox="1"/>
      </xdr:nvSpPr>
      <xdr:spPr>
        <a:xfrm>
          <a:off x="10528300" y="17000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22842</xdr:rowOff>
    </xdr:from>
    <xdr:to>
      <xdr:col>55</xdr:col>
      <xdr:colOff>88900</xdr:colOff>
      <xdr:row>99</xdr:row>
      <xdr:rowOff>22842</xdr:rowOff>
    </xdr:to>
    <xdr:cxnSp macro="">
      <xdr:nvCxnSpPr>
        <xdr:cNvPr id="463" name="直線コネクタ 462"/>
        <xdr:cNvCxnSpPr/>
      </xdr:nvCxnSpPr>
      <xdr:spPr>
        <a:xfrm>
          <a:off x="10388600" y="16996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107866</xdr:rowOff>
    </xdr:from>
    <xdr:ext cx="599010" cy="259045"/>
    <xdr:sp macro="" textlink="">
      <xdr:nvSpPr>
        <xdr:cNvPr id="464" name="普通建設事業費 （ うち更新整備　）最大値テキスト"/>
        <xdr:cNvSpPr txBox="1"/>
      </xdr:nvSpPr>
      <xdr:spPr>
        <a:xfrm>
          <a:off x="10528300" y="15195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161189</xdr:rowOff>
    </xdr:from>
    <xdr:to>
      <xdr:col>55</xdr:col>
      <xdr:colOff>88900</xdr:colOff>
      <xdr:row>89</xdr:row>
      <xdr:rowOff>161189</xdr:rowOff>
    </xdr:to>
    <xdr:cxnSp macro="">
      <xdr:nvCxnSpPr>
        <xdr:cNvPr id="465" name="直線コネクタ 464"/>
        <xdr:cNvCxnSpPr/>
      </xdr:nvCxnSpPr>
      <xdr:spPr>
        <a:xfrm>
          <a:off x="10388600" y="15420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30516</xdr:rowOff>
    </xdr:from>
    <xdr:to>
      <xdr:col>55</xdr:col>
      <xdr:colOff>0</xdr:colOff>
      <xdr:row>96</xdr:row>
      <xdr:rowOff>46180</xdr:rowOff>
    </xdr:to>
    <xdr:cxnSp macro="">
      <xdr:nvCxnSpPr>
        <xdr:cNvPr id="466" name="直線コネクタ 465"/>
        <xdr:cNvCxnSpPr/>
      </xdr:nvCxnSpPr>
      <xdr:spPr>
        <a:xfrm>
          <a:off x="9639300" y="16489716"/>
          <a:ext cx="838200" cy="15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95307</xdr:rowOff>
    </xdr:from>
    <xdr:ext cx="534377" cy="259045"/>
    <xdr:sp macro="" textlink="">
      <xdr:nvSpPr>
        <xdr:cNvPr id="467" name="普通建設事業費 （ うち更新整備　）平均値テキスト"/>
        <xdr:cNvSpPr txBox="1"/>
      </xdr:nvSpPr>
      <xdr:spPr>
        <a:xfrm>
          <a:off x="10528300" y="162116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72430</xdr:rowOff>
    </xdr:from>
    <xdr:to>
      <xdr:col>55</xdr:col>
      <xdr:colOff>50800</xdr:colOff>
      <xdr:row>96</xdr:row>
      <xdr:rowOff>2580</xdr:rowOff>
    </xdr:to>
    <xdr:sp macro="" textlink="">
      <xdr:nvSpPr>
        <xdr:cNvPr id="468" name="フローチャート: 判断 467"/>
        <xdr:cNvSpPr/>
      </xdr:nvSpPr>
      <xdr:spPr>
        <a:xfrm>
          <a:off x="10426700" y="1636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147484</xdr:rowOff>
    </xdr:from>
    <xdr:to>
      <xdr:col>50</xdr:col>
      <xdr:colOff>114300</xdr:colOff>
      <xdr:row>96</xdr:row>
      <xdr:rowOff>30516</xdr:rowOff>
    </xdr:to>
    <xdr:cxnSp macro="">
      <xdr:nvCxnSpPr>
        <xdr:cNvPr id="469" name="直線コネクタ 468"/>
        <xdr:cNvCxnSpPr/>
      </xdr:nvCxnSpPr>
      <xdr:spPr>
        <a:xfrm>
          <a:off x="8750300" y="16435234"/>
          <a:ext cx="889000" cy="54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124997</xdr:rowOff>
    </xdr:from>
    <xdr:to>
      <xdr:col>50</xdr:col>
      <xdr:colOff>165100</xdr:colOff>
      <xdr:row>96</xdr:row>
      <xdr:rowOff>55147</xdr:rowOff>
    </xdr:to>
    <xdr:sp macro="" textlink="">
      <xdr:nvSpPr>
        <xdr:cNvPr id="470" name="フローチャート: 判断 469"/>
        <xdr:cNvSpPr/>
      </xdr:nvSpPr>
      <xdr:spPr>
        <a:xfrm>
          <a:off x="9588500" y="1641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71674</xdr:rowOff>
    </xdr:from>
    <xdr:ext cx="534377" cy="259045"/>
    <xdr:sp macro="" textlink="">
      <xdr:nvSpPr>
        <xdr:cNvPr id="471" name="テキスト ボックス 470"/>
        <xdr:cNvSpPr txBox="1"/>
      </xdr:nvSpPr>
      <xdr:spPr>
        <a:xfrm>
          <a:off x="9372111" y="16187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147484</xdr:rowOff>
    </xdr:from>
    <xdr:to>
      <xdr:col>45</xdr:col>
      <xdr:colOff>177800</xdr:colOff>
      <xdr:row>96</xdr:row>
      <xdr:rowOff>120258</xdr:rowOff>
    </xdr:to>
    <xdr:cxnSp macro="">
      <xdr:nvCxnSpPr>
        <xdr:cNvPr id="472" name="直線コネクタ 471"/>
        <xdr:cNvCxnSpPr/>
      </xdr:nvCxnSpPr>
      <xdr:spPr>
        <a:xfrm flipV="1">
          <a:off x="7861300" y="16435234"/>
          <a:ext cx="889000" cy="144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92700</xdr:rowOff>
    </xdr:from>
    <xdr:to>
      <xdr:col>46</xdr:col>
      <xdr:colOff>38100</xdr:colOff>
      <xdr:row>96</xdr:row>
      <xdr:rowOff>22850</xdr:rowOff>
    </xdr:to>
    <xdr:sp macro="" textlink="">
      <xdr:nvSpPr>
        <xdr:cNvPr id="473" name="フローチャート: 判断 472"/>
        <xdr:cNvSpPr/>
      </xdr:nvSpPr>
      <xdr:spPr>
        <a:xfrm>
          <a:off x="8699500" y="1638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39377</xdr:rowOff>
    </xdr:from>
    <xdr:ext cx="534377" cy="259045"/>
    <xdr:sp macro="" textlink="">
      <xdr:nvSpPr>
        <xdr:cNvPr id="474" name="テキスト ボックス 473"/>
        <xdr:cNvSpPr txBox="1"/>
      </xdr:nvSpPr>
      <xdr:spPr>
        <a:xfrm>
          <a:off x="8483111" y="16155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120258</xdr:rowOff>
    </xdr:from>
    <xdr:to>
      <xdr:col>41</xdr:col>
      <xdr:colOff>50800</xdr:colOff>
      <xdr:row>96</xdr:row>
      <xdr:rowOff>126909</xdr:rowOff>
    </xdr:to>
    <xdr:cxnSp macro="">
      <xdr:nvCxnSpPr>
        <xdr:cNvPr id="475" name="直線コネクタ 474"/>
        <xdr:cNvCxnSpPr/>
      </xdr:nvCxnSpPr>
      <xdr:spPr>
        <a:xfrm flipV="1">
          <a:off x="6972300" y="16579458"/>
          <a:ext cx="889000" cy="6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163914</xdr:rowOff>
    </xdr:from>
    <xdr:to>
      <xdr:col>41</xdr:col>
      <xdr:colOff>101600</xdr:colOff>
      <xdr:row>96</xdr:row>
      <xdr:rowOff>94064</xdr:rowOff>
    </xdr:to>
    <xdr:sp macro="" textlink="">
      <xdr:nvSpPr>
        <xdr:cNvPr id="476" name="フローチャート: 判断 475"/>
        <xdr:cNvSpPr/>
      </xdr:nvSpPr>
      <xdr:spPr>
        <a:xfrm>
          <a:off x="7810500" y="1645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110591</xdr:rowOff>
    </xdr:from>
    <xdr:ext cx="534377" cy="259045"/>
    <xdr:sp macro="" textlink="">
      <xdr:nvSpPr>
        <xdr:cNvPr id="477" name="テキスト ボックス 476"/>
        <xdr:cNvSpPr txBox="1"/>
      </xdr:nvSpPr>
      <xdr:spPr>
        <a:xfrm>
          <a:off x="7594111" y="16226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57973</xdr:rowOff>
    </xdr:from>
    <xdr:to>
      <xdr:col>36</xdr:col>
      <xdr:colOff>165100</xdr:colOff>
      <xdr:row>96</xdr:row>
      <xdr:rowOff>159573</xdr:rowOff>
    </xdr:to>
    <xdr:sp macro="" textlink="">
      <xdr:nvSpPr>
        <xdr:cNvPr id="478" name="フローチャート: 判断 477"/>
        <xdr:cNvSpPr/>
      </xdr:nvSpPr>
      <xdr:spPr>
        <a:xfrm>
          <a:off x="6921500" y="16517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4650</xdr:rowOff>
    </xdr:from>
    <xdr:ext cx="534377" cy="259045"/>
    <xdr:sp macro="" textlink="">
      <xdr:nvSpPr>
        <xdr:cNvPr id="479" name="テキスト ボックス 478"/>
        <xdr:cNvSpPr txBox="1"/>
      </xdr:nvSpPr>
      <xdr:spPr>
        <a:xfrm>
          <a:off x="6705111" y="16292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166830</xdr:rowOff>
    </xdr:from>
    <xdr:to>
      <xdr:col>55</xdr:col>
      <xdr:colOff>50800</xdr:colOff>
      <xdr:row>96</xdr:row>
      <xdr:rowOff>96980</xdr:rowOff>
    </xdr:to>
    <xdr:sp macro="" textlink="">
      <xdr:nvSpPr>
        <xdr:cNvPr id="485" name="楕円 484"/>
        <xdr:cNvSpPr/>
      </xdr:nvSpPr>
      <xdr:spPr>
        <a:xfrm>
          <a:off x="10426700" y="1645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145257</xdr:rowOff>
    </xdr:from>
    <xdr:ext cx="534377" cy="259045"/>
    <xdr:sp macro="" textlink="">
      <xdr:nvSpPr>
        <xdr:cNvPr id="486" name="普通建設事業費 （ うち更新整備　）該当値テキスト"/>
        <xdr:cNvSpPr txBox="1"/>
      </xdr:nvSpPr>
      <xdr:spPr>
        <a:xfrm>
          <a:off x="10528300" y="16433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151166</xdr:rowOff>
    </xdr:from>
    <xdr:to>
      <xdr:col>50</xdr:col>
      <xdr:colOff>165100</xdr:colOff>
      <xdr:row>96</xdr:row>
      <xdr:rowOff>81316</xdr:rowOff>
    </xdr:to>
    <xdr:sp macro="" textlink="">
      <xdr:nvSpPr>
        <xdr:cNvPr id="487" name="楕円 486"/>
        <xdr:cNvSpPr/>
      </xdr:nvSpPr>
      <xdr:spPr>
        <a:xfrm>
          <a:off x="9588500" y="16438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72443</xdr:rowOff>
    </xdr:from>
    <xdr:ext cx="534377" cy="259045"/>
    <xdr:sp macro="" textlink="">
      <xdr:nvSpPr>
        <xdr:cNvPr id="488" name="テキスト ボックス 487"/>
        <xdr:cNvSpPr txBox="1"/>
      </xdr:nvSpPr>
      <xdr:spPr>
        <a:xfrm>
          <a:off x="9372111" y="16531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96684</xdr:rowOff>
    </xdr:from>
    <xdr:to>
      <xdr:col>46</xdr:col>
      <xdr:colOff>38100</xdr:colOff>
      <xdr:row>96</xdr:row>
      <xdr:rowOff>26834</xdr:rowOff>
    </xdr:to>
    <xdr:sp macro="" textlink="">
      <xdr:nvSpPr>
        <xdr:cNvPr id="489" name="楕円 488"/>
        <xdr:cNvSpPr/>
      </xdr:nvSpPr>
      <xdr:spPr>
        <a:xfrm>
          <a:off x="8699500" y="1638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17961</xdr:rowOff>
    </xdr:from>
    <xdr:ext cx="534377" cy="259045"/>
    <xdr:sp macro="" textlink="">
      <xdr:nvSpPr>
        <xdr:cNvPr id="490" name="テキスト ボックス 489"/>
        <xdr:cNvSpPr txBox="1"/>
      </xdr:nvSpPr>
      <xdr:spPr>
        <a:xfrm>
          <a:off x="8483111" y="16477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69458</xdr:rowOff>
    </xdr:from>
    <xdr:to>
      <xdr:col>41</xdr:col>
      <xdr:colOff>101600</xdr:colOff>
      <xdr:row>96</xdr:row>
      <xdr:rowOff>171058</xdr:rowOff>
    </xdr:to>
    <xdr:sp macro="" textlink="">
      <xdr:nvSpPr>
        <xdr:cNvPr id="491" name="楕円 490"/>
        <xdr:cNvSpPr/>
      </xdr:nvSpPr>
      <xdr:spPr>
        <a:xfrm>
          <a:off x="7810500" y="16528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162185</xdr:rowOff>
    </xdr:from>
    <xdr:ext cx="534377" cy="259045"/>
    <xdr:sp macro="" textlink="">
      <xdr:nvSpPr>
        <xdr:cNvPr id="492" name="テキスト ボックス 491"/>
        <xdr:cNvSpPr txBox="1"/>
      </xdr:nvSpPr>
      <xdr:spPr>
        <a:xfrm>
          <a:off x="7594111" y="16621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76109</xdr:rowOff>
    </xdr:from>
    <xdr:to>
      <xdr:col>36</xdr:col>
      <xdr:colOff>165100</xdr:colOff>
      <xdr:row>97</xdr:row>
      <xdr:rowOff>6259</xdr:rowOff>
    </xdr:to>
    <xdr:sp macro="" textlink="">
      <xdr:nvSpPr>
        <xdr:cNvPr id="493" name="楕円 492"/>
        <xdr:cNvSpPr/>
      </xdr:nvSpPr>
      <xdr:spPr>
        <a:xfrm>
          <a:off x="6921500" y="1653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168836</xdr:rowOff>
    </xdr:from>
    <xdr:ext cx="534377" cy="259045"/>
    <xdr:sp macro="" textlink="">
      <xdr:nvSpPr>
        <xdr:cNvPr id="494" name="テキスト ボックス 493"/>
        <xdr:cNvSpPr txBox="1"/>
      </xdr:nvSpPr>
      <xdr:spPr>
        <a:xfrm>
          <a:off x="6705111" y="16628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56627</xdr:rowOff>
    </xdr:from>
    <xdr:to>
      <xdr:col>85</xdr:col>
      <xdr:colOff>126364</xdr:colOff>
      <xdr:row>38</xdr:row>
      <xdr:rowOff>139700</xdr:rowOff>
    </xdr:to>
    <xdr:cxnSp macro="">
      <xdr:nvCxnSpPr>
        <xdr:cNvPr id="516" name="直線コネクタ 515"/>
        <xdr:cNvCxnSpPr/>
      </xdr:nvCxnSpPr>
      <xdr:spPr>
        <a:xfrm flipV="1">
          <a:off x="16317595" y="5543027"/>
          <a:ext cx="1269" cy="111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7"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8" name="直線コネクタ 517"/>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3304</xdr:rowOff>
    </xdr:from>
    <xdr:ext cx="534377" cy="259045"/>
    <xdr:sp macro="" textlink="">
      <xdr:nvSpPr>
        <xdr:cNvPr id="519" name="災害復旧事業費最大値テキスト"/>
        <xdr:cNvSpPr txBox="1"/>
      </xdr:nvSpPr>
      <xdr:spPr>
        <a:xfrm>
          <a:off x="16370300" y="531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56627</xdr:rowOff>
    </xdr:from>
    <xdr:to>
      <xdr:col>86</xdr:col>
      <xdr:colOff>25400</xdr:colOff>
      <xdr:row>32</xdr:row>
      <xdr:rowOff>56627</xdr:rowOff>
    </xdr:to>
    <xdr:cxnSp macro="">
      <xdr:nvCxnSpPr>
        <xdr:cNvPr id="520" name="直線コネクタ 519"/>
        <xdr:cNvCxnSpPr/>
      </xdr:nvCxnSpPr>
      <xdr:spPr>
        <a:xfrm>
          <a:off x="16230600" y="5543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124932</xdr:rowOff>
    </xdr:from>
    <xdr:to>
      <xdr:col>85</xdr:col>
      <xdr:colOff>127000</xdr:colOff>
      <xdr:row>38</xdr:row>
      <xdr:rowOff>85476</xdr:rowOff>
    </xdr:to>
    <xdr:cxnSp macro="">
      <xdr:nvCxnSpPr>
        <xdr:cNvPr id="521" name="直線コネクタ 520"/>
        <xdr:cNvCxnSpPr/>
      </xdr:nvCxnSpPr>
      <xdr:spPr>
        <a:xfrm flipV="1">
          <a:off x="15481300" y="6125682"/>
          <a:ext cx="838200" cy="474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157441</xdr:rowOff>
    </xdr:from>
    <xdr:ext cx="469744" cy="259045"/>
    <xdr:sp macro="" textlink="">
      <xdr:nvSpPr>
        <xdr:cNvPr id="522" name="災害復旧事業費平均値テキスト"/>
        <xdr:cNvSpPr txBox="1"/>
      </xdr:nvSpPr>
      <xdr:spPr>
        <a:xfrm>
          <a:off x="16370300" y="63296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7564</xdr:rowOff>
    </xdr:from>
    <xdr:to>
      <xdr:col>85</xdr:col>
      <xdr:colOff>177800</xdr:colOff>
      <xdr:row>37</xdr:row>
      <xdr:rowOff>109164</xdr:rowOff>
    </xdr:to>
    <xdr:sp macro="" textlink="">
      <xdr:nvSpPr>
        <xdr:cNvPr id="523" name="フローチャート: 判断 522"/>
        <xdr:cNvSpPr/>
      </xdr:nvSpPr>
      <xdr:spPr>
        <a:xfrm>
          <a:off x="16268700" y="6351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97912</xdr:rowOff>
    </xdr:from>
    <xdr:to>
      <xdr:col>81</xdr:col>
      <xdr:colOff>50800</xdr:colOff>
      <xdr:row>38</xdr:row>
      <xdr:rowOff>85476</xdr:rowOff>
    </xdr:to>
    <xdr:cxnSp macro="">
      <xdr:nvCxnSpPr>
        <xdr:cNvPr id="524" name="直線コネクタ 523"/>
        <xdr:cNvCxnSpPr/>
      </xdr:nvCxnSpPr>
      <xdr:spPr>
        <a:xfrm>
          <a:off x="14592300" y="6441562"/>
          <a:ext cx="889000" cy="159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167904</xdr:rowOff>
    </xdr:from>
    <xdr:to>
      <xdr:col>81</xdr:col>
      <xdr:colOff>101600</xdr:colOff>
      <xdr:row>37</xdr:row>
      <xdr:rowOff>98054</xdr:rowOff>
    </xdr:to>
    <xdr:sp macro="" textlink="">
      <xdr:nvSpPr>
        <xdr:cNvPr id="525" name="フローチャート: 判断 524"/>
        <xdr:cNvSpPr/>
      </xdr:nvSpPr>
      <xdr:spPr>
        <a:xfrm>
          <a:off x="15430500" y="634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114581</xdr:rowOff>
    </xdr:from>
    <xdr:ext cx="469744" cy="259045"/>
    <xdr:sp macro="" textlink="">
      <xdr:nvSpPr>
        <xdr:cNvPr id="526" name="テキスト ボックス 525"/>
        <xdr:cNvSpPr txBox="1"/>
      </xdr:nvSpPr>
      <xdr:spPr>
        <a:xfrm>
          <a:off x="15246428" y="6115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97912</xdr:rowOff>
    </xdr:from>
    <xdr:to>
      <xdr:col>76</xdr:col>
      <xdr:colOff>114300</xdr:colOff>
      <xdr:row>37</xdr:row>
      <xdr:rowOff>136134</xdr:rowOff>
    </xdr:to>
    <xdr:cxnSp macro="">
      <xdr:nvCxnSpPr>
        <xdr:cNvPr id="527" name="直線コネクタ 526"/>
        <xdr:cNvCxnSpPr/>
      </xdr:nvCxnSpPr>
      <xdr:spPr>
        <a:xfrm flipV="1">
          <a:off x="13703300" y="6441562"/>
          <a:ext cx="889000" cy="38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28275</xdr:rowOff>
    </xdr:from>
    <xdr:to>
      <xdr:col>76</xdr:col>
      <xdr:colOff>165100</xdr:colOff>
      <xdr:row>37</xdr:row>
      <xdr:rowOff>129875</xdr:rowOff>
    </xdr:to>
    <xdr:sp macro="" textlink="">
      <xdr:nvSpPr>
        <xdr:cNvPr id="528" name="フローチャート: 判断 527"/>
        <xdr:cNvSpPr/>
      </xdr:nvSpPr>
      <xdr:spPr>
        <a:xfrm>
          <a:off x="14541500" y="637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146402</xdr:rowOff>
    </xdr:from>
    <xdr:ext cx="469744" cy="259045"/>
    <xdr:sp macro="" textlink="">
      <xdr:nvSpPr>
        <xdr:cNvPr id="529" name="テキスト ボックス 528"/>
        <xdr:cNvSpPr txBox="1"/>
      </xdr:nvSpPr>
      <xdr:spPr>
        <a:xfrm>
          <a:off x="14357428" y="614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136134</xdr:rowOff>
    </xdr:from>
    <xdr:to>
      <xdr:col>71</xdr:col>
      <xdr:colOff>177800</xdr:colOff>
      <xdr:row>38</xdr:row>
      <xdr:rowOff>137734</xdr:rowOff>
    </xdr:to>
    <xdr:cxnSp macro="">
      <xdr:nvCxnSpPr>
        <xdr:cNvPr id="530" name="直線コネクタ 529"/>
        <xdr:cNvCxnSpPr/>
      </xdr:nvCxnSpPr>
      <xdr:spPr>
        <a:xfrm flipV="1">
          <a:off x="12814300" y="6479784"/>
          <a:ext cx="889000" cy="173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22560</xdr:rowOff>
    </xdr:from>
    <xdr:to>
      <xdr:col>72</xdr:col>
      <xdr:colOff>38100</xdr:colOff>
      <xdr:row>37</xdr:row>
      <xdr:rowOff>124160</xdr:rowOff>
    </xdr:to>
    <xdr:sp macro="" textlink="">
      <xdr:nvSpPr>
        <xdr:cNvPr id="531" name="フローチャート: 判断 530"/>
        <xdr:cNvSpPr/>
      </xdr:nvSpPr>
      <xdr:spPr>
        <a:xfrm>
          <a:off x="13652500" y="636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140687</xdr:rowOff>
    </xdr:from>
    <xdr:ext cx="469744" cy="259045"/>
    <xdr:sp macro="" textlink="">
      <xdr:nvSpPr>
        <xdr:cNvPr id="532" name="テキスト ボックス 531"/>
        <xdr:cNvSpPr txBox="1"/>
      </xdr:nvSpPr>
      <xdr:spPr>
        <a:xfrm>
          <a:off x="13468428" y="614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52141</xdr:rowOff>
    </xdr:from>
    <xdr:to>
      <xdr:col>67</xdr:col>
      <xdr:colOff>101600</xdr:colOff>
      <xdr:row>33</xdr:row>
      <xdr:rowOff>153741</xdr:rowOff>
    </xdr:to>
    <xdr:sp macro="" textlink="">
      <xdr:nvSpPr>
        <xdr:cNvPr id="533" name="フローチャート: 判断 532"/>
        <xdr:cNvSpPr/>
      </xdr:nvSpPr>
      <xdr:spPr>
        <a:xfrm>
          <a:off x="12763500" y="5709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170268</xdr:rowOff>
    </xdr:from>
    <xdr:ext cx="534377" cy="259045"/>
    <xdr:sp macro="" textlink="">
      <xdr:nvSpPr>
        <xdr:cNvPr id="534" name="テキスト ボックス 533"/>
        <xdr:cNvSpPr txBox="1"/>
      </xdr:nvSpPr>
      <xdr:spPr>
        <a:xfrm>
          <a:off x="12547111" y="5485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74132</xdr:rowOff>
    </xdr:from>
    <xdr:to>
      <xdr:col>85</xdr:col>
      <xdr:colOff>177800</xdr:colOff>
      <xdr:row>36</xdr:row>
      <xdr:rowOff>4282</xdr:rowOff>
    </xdr:to>
    <xdr:sp macro="" textlink="">
      <xdr:nvSpPr>
        <xdr:cNvPr id="540" name="楕円 539"/>
        <xdr:cNvSpPr/>
      </xdr:nvSpPr>
      <xdr:spPr>
        <a:xfrm>
          <a:off x="16268700" y="6074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97009</xdr:rowOff>
    </xdr:from>
    <xdr:ext cx="534377" cy="259045"/>
    <xdr:sp macro="" textlink="">
      <xdr:nvSpPr>
        <xdr:cNvPr id="541" name="災害復旧事業費該当値テキスト"/>
        <xdr:cNvSpPr txBox="1"/>
      </xdr:nvSpPr>
      <xdr:spPr>
        <a:xfrm>
          <a:off x="16370300" y="5926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34676</xdr:rowOff>
    </xdr:from>
    <xdr:to>
      <xdr:col>81</xdr:col>
      <xdr:colOff>101600</xdr:colOff>
      <xdr:row>38</xdr:row>
      <xdr:rowOff>136276</xdr:rowOff>
    </xdr:to>
    <xdr:sp macro="" textlink="">
      <xdr:nvSpPr>
        <xdr:cNvPr id="542" name="楕円 541"/>
        <xdr:cNvSpPr/>
      </xdr:nvSpPr>
      <xdr:spPr>
        <a:xfrm>
          <a:off x="15430500" y="6549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127403</xdr:rowOff>
    </xdr:from>
    <xdr:ext cx="469744" cy="259045"/>
    <xdr:sp macro="" textlink="">
      <xdr:nvSpPr>
        <xdr:cNvPr id="543" name="テキスト ボックス 542"/>
        <xdr:cNvSpPr txBox="1"/>
      </xdr:nvSpPr>
      <xdr:spPr>
        <a:xfrm>
          <a:off x="15246428" y="6642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47112</xdr:rowOff>
    </xdr:from>
    <xdr:to>
      <xdr:col>76</xdr:col>
      <xdr:colOff>165100</xdr:colOff>
      <xdr:row>37</xdr:row>
      <xdr:rowOff>148712</xdr:rowOff>
    </xdr:to>
    <xdr:sp macro="" textlink="">
      <xdr:nvSpPr>
        <xdr:cNvPr id="544" name="楕円 543"/>
        <xdr:cNvSpPr/>
      </xdr:nvSpPr>
      <xdr:spPr>
        <a:xfrm>
          <a:off x="14541500" y="6390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139839</xdr:rowOff>
    </xdr:from>
    <xdr:ext cx="469744" cy="259045"/>
    <xdr:sp macro="" textlink="">
      <xdr:nvSpPr>
        <xdr:cNvPr id="545" name="テキスト ボックス 544"/>
        <xdr:cNvSpPr txBox="1"/>
      </xdr:nvSpPr>
      <xdr:spPr>
        <a:xfrm>
          <a:off x="14357428" y="6483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85334</xdr:rowOff>
    </xdr:from>
    <xdr:to>
      <xdr:col>72</xdr:col>
      <xdr:colOff>38100</xdr:colOff>
      <xdr:row>38</xdr:row>
      <xdr:rowOff>15484</xdr:rowOff>
    </xdr:to>
    <xdr:sp macro="" textlink="">
      <xdr:nvSpPr>
        <xdr:cNvPr id="546" name="楕円 545"/>
        <xdr:cNvSpPr/>
      </xdr:nvSpPr>
      <xdr:spPr>
        <a:xfrm>
          <a:off x="13652500" y="642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6611</xdr:rowOff>
    </xdr:from>
    <xdr:ext cx="469744" cy="259045"/>
    <xdr:sp macro="" textlink="">
      <xdr:nvSpPr>
        <xdr:cNvPr id="547" name="テキスト ボックス 546"/>
        <xdr:cNvSpPr txBox="1"/>
      </xdr:nvSpPr>
      <xdr:spPr>
        <a:xfrm>
          <a:off x="13468428" y="6521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86934</xdr:rowOff>
    </xdr:from>
    <xdr:to>
      <xdr:col>67</xdr:col>
      <xdr:colOff>101600</xdr:colOff>
      <xdr:row>39</xdr:row>
      <xdr:rowOff>17084</xdr:rowOff>
    </xdr:to>
    <xdr:sp macro="" textlink="">
      <xdr:nvSpPr>
        <xdr:cNvPr id="548" name="楕円 547"/>
        <xdr:cNvSpPr/>
      </xdr:nvSpPr>
      <xdr:spPr>
        <a:xfrm>
          <a:off x="12763500" y="660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8211</xdr:rowOff>
    </xdr:from>
    <xdr:ext cx="313932" cy="259045"/>
    <xdr:sp macro="" textlink="">
      <xdr:nvSpPr>
        <xdr:cNvPr id="549" name="テキスト ボックス 548"/>
        <xdr:cNvSpPr txBox="1"/>
      </xdr:nvSpPr>
      <xdr:spPr>
        <a:xfrm>
          <a:off x="12657333" y="66947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9" name="テキスト ボックス 608"/>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11" name="テキスト ボックス 610"/>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3" name="テキスト ボックス 612"/>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5" name="テキスト ボックス 614"/>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7" name="テキスト ボックス 616"/>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5486</xdr:rowOff>
    </xdr:from>
    <xdr:to>
      <xdr:col>85</xdr:col>
      <xdr:colOff>126364</xdr:colOff>
      <xdr:row>79</xdr:row>
      <xdr:rowOff>1536</xdr:rowOff>
    </xdr:to>
    <xdr:cxnSp macro="">
      <xdr:nvCxnSpPr>
        <xdr:cNvPr id="623" name="直線コネクタ 622"/>
        <xdr:cNvCxnSpPr/>
      </xdr:nvCxnSpPr>
      <xdr:spPr>
        <a:xfrm flipV="1">
          <a:off x="16317595" y="12006986"/>
          <a:ext cx="1269" cy="1539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5363</xdr:rowOff>
    </xdr:from>
    <xdr:ext cx="534377" cy="259045"/>
    <xdr:sp macro="" textlink="">
      <xdr:nvSpPr>
        <xdr:cNvPr id="624" name="公債費最小値テキスト"/>
        <xdr:cNvSpPr txBox="1"/>
      </xdr:nvSpPr>
      <xdr:spPr>
        <a:xfrm>
          <a:off x="16370300" y="1354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1536</xdr:rowOff>
    </xdr:from>
    <xdr:to>
      <xdr:col>86</xdr:col>
      <xdr:colOff>25400</xdr:colOff>
      <xdr:row>79</xdr:row>
      <xdr:rowOff>1536</xdr:rowOff>
    </xdr:to>
    <xdr:cxnSp macro="">
      <xdr:nvCxnSpPr>
        <xdr:cNvPr id="625" name="直線コネクタ 624"/>
        <xdr:cNvCxnSpPr/>
      </xdr:nvCxnSpPr>
      <xdr:spPr>
        <a:xfrm>
          <a:off x="16230600" y="13546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123613</xdr:rowOff>
    </xdr:from>
    <xdr:ext cx="599010" cy="259045"/>
    <xdr:sp macro="" textlink="">
      <xdr:nvSpPr>
        <xdr:cNvPr id="626" name="公債費最大値テキスト"/>
        <xdr:cNvSpPr txBox="1"/>
      </xdr:nvSpPr>
      <xdr:spPr>
        <a:xfrm>
          <a:off x="16370300" y="11782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5486</xdr:rowOff>
    </xdr:from>
    <xdr:to>
      <xdr:col>86</xdr:col>
      <xdr:colOff>25400</xdr:colOff>
      <xdr:row>70</xdr:row>
      <xdr:rowOff>5486</xdr:rowOff>
    </xdr:to>
    <xdr:cxnSp macro="">
      <xdr:nvCxnSpPr>
        <xdr:cNvPr id="627" name="直線コネクタ 626"/>
        <xdr:cNvCxnSpPr/>
      </xdr:nvCxnSpPr>
      <xdr:spPr>
        <a:xfrm>
          <a:off x="16230600" y="12006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124726</xdr:rowOff>
    </xdr:from>
    <xdr:to>
      <xdr:col>85</xdr:col>
      <xdr:colOff>127000</xdr:colOff>
      <xdr:row>74</xdr:row>
      <xdr:rowOff>149072</xdr:rowOff>
    </xdr:to>
    <xdr:cxnSp macro="">
      <xdr:nvCxnSpPr>
        <xdr:cNvPr id="628" name="直線コネクタ 627"/>
        <xdr:cNvCxnSpPr/>
      </xdr:nvCxnSpPr>
      <xdr:spPr>
        <a:xfrm flipV="1">
          <a:off x="15481300" y="12812026"/>
          <a:ext cx="838200" cy="2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65943</xdr:rowOff>
    </xdr:from>
    <xdr:ext cx="534377" cy="259045"/>
    <xdr:sp macro="" textlink="">
      <xdr:nvSpPr>
        <xdr:cNvPr id="629" name="公債費平均値テキスト"/>
        <xdr:cNvSpPr txBox="1"/>
      </xdr:nvSpPr>
      <xdr:spPr>
        <a:xfrm>
          <a:off x="16370300" y="129246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87516</xdr:rowOff>
    </xdr:from>
    <xdr:to>
      <xdr:col>85</xdr:col>
      <xdr:colOff>177800</xdr:colOff>
      <xdr:row>76</xdr:row>
      <xdr:rowOff>17666</xdr:rowOff>
    </xdr:to>
    <xdr:sp macro="" textlink="">
      <xdr:nvSpPr>
        <xdr:cNvPr id="630" name="フローチャート: 判断 629"/>
        <xdr:cNvSpPr/>
      </xdr:nvSpPr>
      <xdr:spPr>
        <a:xfrm>
          <a:off x="16268700" y="12946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149072</xdr:rowOff>
    </xdr:from>
    <xdr:to>
      <xdr:col>81</xdr:col>
      <xdr:colOff>50800</xdr:colOff>
      <xdr:row>75</xdr:row>
      <xdr:rowOff>170548</xdr:rowOff>
    </xdr:to>
    <xdr:cxnSp macro="">
      <xdr:nvCxnSpPr>
        <xdr:cNvPr id="631" name="直線コネクタ 630"/>
        <xdr:cNvCxnSpPr/>
      </xdr:nvCxnSpPr>
      <xdr:spPr>
        <a:xfrm flipV="1">
          <a:off x="14592300" y="12836372"/>
          <a:ext cx="889000" cy="19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152718</xdr:rowOff>
    </xdr:from>
    <xdr:to>
      <xdr:col>81</xdr:col>
      <xdr:colOff>101600</xdr:colOff>
      <xdr:row>76</xdr:row>
      <xdr:rowOff>82868</xdr:rowOff>
    </xdr:to>
    <xdr:sp macro="" textlink="">
      <xdr:nvSpPr>
        <xdr:cNvPr id="632" name="フローチャート: 判断 631"/>
        <xdr:cNvSpPr/>
      </xdr:nvSpPr>
      <xdr:spPr>
        <a:xfrm>
          <a:off x="15430500" y="13011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73995</xdr:rowOff>
    </xdr:from>
    <xdr:ext cx="534377" cy="259045"/>
    <xdr:sp macro="" textlink="">
      <xdr:nvSpPr>
        <xdr:cNvPr id="633" name="テキスト ボックス 632"/>
        <xdr:cNvSpPr txBox="1"/>
      </xdr:nvSpPr>
      <xdr:spPr>
        <a:xfrm>
          <a:off x="15214111" y="13104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170548</xdr:rowOff>
    </xdr:from>
    <xdr:to>
      <xdr:col>76</xdr:col>
      <xdr:colOff>114300</xdr:colOff>
      <xdr:row>76</xdr:row>
      <xdr:rowOff>54139</xdr:rowOff>
    </xdr:to>
    <xdr:cxnSp macro="">
      <xdr:nvCxnSpPr>
        <xdr:cNvPr id="634" name="直線コネクタ 633"/>
        <xdr:cNvCxnSpPr/>
      </xdr:nvCxnSpPr>
      <xdr:spPr>
        <a:xfrm flipV="1">
          <a:off x="13703300" y="13029298"/>
          <a:ext cx="889000" cy="55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2121</xdr:rowOff>
    </xdr:from>
    <xdr:to>
      <xdr:col>76</xdr:col>
      <xdr:colOff>165100</xdr:colOff>
      <xdr:row>76</xdr:row>
      <xdr:rowOff>103721</xdr:rowOff>
    </xdr:to>
    <xdr:sp macro="" textlink="">
      <xdr:nvSpPr>
        <xdr:cNvPr id="635" name="フローチャート: 判断 634"/>
        <xdr:cNvSpPr/>
      </xdr:nvSpPr>
      <xdr:spPr>
        <a:xfrm>
          <a:off x="14541500" y="13032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94848</xdr:rowOff>
    </xdr:from>
    <xdr:ext cx="534377" cy="259045"/>
    <xdr:sp macro="" textlink="">
      <xdr:nvSpPr>
        <xdr:cNvPr id="636" name="テキスト ボックス 635"/>
        <xdr:cNvSpPr txBox="1"/>
      </xdr:nvSpPr>
      <xdr:spPr>
        <a:xfrm>
          <a:off x="14325111" y="13125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54139</xdr:rowOff>
    </xdr:from>
    <xdr:to>
      <xdr:col>71</xdr:col>
      <xdr:colOff>177800</xdr:colOff>
      <xdr:row>76</xdr:row>
      <xdr:rowOff>69417</xdr:rowOff>
    </xdr:to>
    <xdr:cxnSp macro="">
      <xdr:nvCxnSpPr>
        <xdr:cNvPr id="637" name="直線コネクタ 636"/>
        <xdr:cNvCxnSpPr/>
      </xdr:nvCxnSpPr>
      <xdr:spPr>
        <a:xfrm flipV="1">
          <a:off x="12814300" y="13084339"/>
          <a:ext cx="889000" cy="15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9613</xdr:rowOff>
    </xdr:from>
    <xdr:to>
      <xdr:col>72</xdr:col>
      <xdr:colOff>38100</xdr:colOff>
      <xdr:row>76</xdr:row>
      <xdr:rowOff>111213</xdr:rowOff>
    </xdr:to>
    <xdr:sp macro="" textlink="">
      <xdr:nvSpPr>
        <xdr:cNvPr id="638" name="フローチャート: 判断 637"/>
        <xdr:cNvSpPr/>
      </xdr:nvSpPr>
      <xdr:spPr>
        <a:xfrm>
          <a:off x="13652500" y="13039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102340</xdr:rowOff>
    </xdr:from>
    <xdr:ext cx="534377" cy="259045"/>
    <xdr:sp macro="" textlink="">
      <xdr:nvSpPr>
        <xdr:cNvPr id="639" name="テキスト ボックス 638"/>
        <xdr:cNvSpPr txBox="1"/>
      </xdr:nvSpPr>
      <xdr:spPr>
        <a:xfrm>
          <a:off x="13436111" y="13132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138392</xdr:rowOff>
    </xdr:from>
    <xdr:to>
      <xdr:col>67</xdr:col>
      <xdr:colOff>101600</xdr:colOff>
      <xdr:row>76</xdr:row>
      <xdr:rowOff>68542</xdr:rowOff>
    </xdr:to>
    <xdr:sp macro="" textlink="">
      <xdr:nvSpPr>
        <xdr:cNvPr id="640" name="フローチャート: 判断 639"/>
        <xdr:cNvSpPr/>
      </xdr:nvSpPr>
      <xdr:spPr>
        <a:xfrm>
          <a:off x="12763500" y="1299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85069</xdr:rowOff>
    </xdr:from>
    <xdr:ext cx="534377" cy="259045"/>
    <xdr:sp macro="" textlink="">
      <xdr:nvSpPr>
        <xdr:cNvPr id="641" name="テキスト ボックス 640"/>
        <xdr:cNvSpPr txBox="1"/>
      </xdr:nvSpPr>
      <xdr:spPr>
        <a:xfrm>
          <a:off x="12547111" y="1277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73926</xdr:rowOff>
    </xdr:from>
    <xdr:to>
      <xdr:col>85</xdr:col>
      <xdr:colOff>177800</xdr:colOff>
      <xdr:row>75</xdr:row>
      <xdr:rowOff>4076</xdr:rowOff>
    </xdr:to>
    <xdr:sp macro="" textlink="">
      <xdr:nvSpPr>
        <xdr:cNvPr id="647" name="楕円 646"/>
        <xdr:cNvSpPr/>
      </xdr:nvSpPr>
      <xdr:spPr>
        <a:xfrm>
          <a:off x="16268700" y="12761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96803</xdr:rowOff>
    </xdr:from>
    <xdr:ext cx="534377" cy="259045"/>
    <xdr:sp macro="" textlink="">
      <xdr:nvSpPr>
        <xdr:cNvPr id="648" name="公債費該当値テキスト"/>
        <xdr:cNvSpPr txBox="1"/>
      </xdr:nvSpPr>
      <xdr:spPr>
        <a:xfrm>
          <a:off x="16370300" y="12612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98272</xdr:rowOff>
    </xdr:from>
    <xdr:to>
      <xdr:col>81</xdr:col>
      <xdr:colOff>101600</xdr:colOff>
      <xdr:row>75</xdr:row>
      <xdr:rowOff>28422</xdr:rowOff>
    </xdr:to>
    <xdr:sp macro="" textlink="">
      <xdr:nvSpPr>
        <xdr:cNvPr id="649" name="楕円 648"/>
        <xdr:cNvSpPr/>
      </xdr:nvSpPr>
      <xdr:spPr>
        <a:xfrm>
          <a:off x="15430500" y="1278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44949</xdr:rowOff>
    </xdr:from>
    <xdr:ext cx="534377" cy="259045"/>
    <xdr:sp macro="" textlink="">
      <xdr:nvSpPr>
        <xdr:cNvPr id="650" name="テキスト ボックス 649"/>
        <xdr:cNvSpPr txBox="1"/>
      </xdr:nvSpPr>
      <xdr:spPr>
        <a:xfrm>
          <a:off x="15214111" y="12560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119749</xdr:rowOff>
    </xdr:from>
    <xdr:to>
      <xdr:col>76</xdr:col>
      <xdr:colOff>165100</xdr:colOff>
      <xdr:row>76</xdr:row>
      <xdr:rowOff>49898</xdr:rowOff>
    </xdr:to>
    <xdr:sp macro="" textlink="">
      <xdr:nvSpPr>
        <xdr:cNvPr id="651" name="楕円 650"/>
        <xdr:cNvSpPr/>
      </xdr:nvSpPr>
      <xdr:spPr>
        <a:xfrm>
          <a:off x="14541500" y="1297849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66426</xdr:rowOff>
    </xdr:from>
    <xdr:ext cx="534377" cy="259045"/>
    <xdr:sp macro="" textlink="">
      <xdr:nvSpPr>
        <xdr:cNvPr id="652" name="テキスト ボックス 651"/>
        <xdr:cNvSpPr txBox="1"/>
      </xdr:nvSpPr>
      <xdr:spPr>
        <a:xfrm>
          <a:off x="14325111" y="12753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3339</xdr:rowOff>
    </xdr:from>
    <xdr:to>
      <xdr:col>72</xdr:col>
      <xdr:colOff>38100</xdr:colOff>
      <xdr:row>76</xdr:row>
      <xdr:rowOff>104939</xdr:rowOff>
    </xdr:to>
    <xdr:sp macro="" textlink="">
      <xdr:nvSpPr>
        <xdr:cNvPr id="653" name="楕円 652"/>
        <xdr:cNvSpPr/>
      </xdr:nvSpPr>
      <xdr:spPr>
        <a:xfrm>
          <a:off x="13652500" y="1303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121467</xdr:rowOff>
    </xdr:from>
    <xdr:ext cx="534377" cy="259045"/>
    <xdr:sp macro="" textlink="">
      <xdr:nvSpPr>
        <xdr:cNvPr id="654" name="テキスト ボックス 653"/>
        <xdr:cNvSpPr txBox="1"/>
      </xdr:nvSpPr>
      <xdr:spPr>
        <a:xfrm>
          <a:off x="13436111" y="12808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18617</xdr:rowOff>
    </xdr:from>
    <xdr:to>
      <xdr:col>67</xdr:col>
      <xdr:colOff>101600</xdr:colOff>
      <xdr:row>76</xdr:row>
      <xdr:rowOff>120217</xdr:rowOff>
    </xdr:to>
    <xdr:sp macro="" textlink="">
      <xdr:nvSpPr>
        <xdr:cNvPr id="655" name="楕円 654"/>
        <xdr:cNvSpPr/>
      </xdr:nvSpPr>
      <xdr:spPr>
        <a:xfrm>
          <a:off x="12763500" y="13048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111344</xdr:rowOff>
    </xdr:from>
    <xdr:ext cx="534377" cy="259045"/>
    <xdr:sp macro="" textlink="">
      <xdr:nvSpPr>
        <xdr:cNvPr id="656" name="テキスト ボックス 655"/>
        <xdr:cNvSpPr txBox="1"/>
      </xdr:nvSpPr>
      <xdr:spPr>
        <a:xfrm>
          <a:off x="12547111" y="13141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0" name="テキスト ボックス 669"/>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2" name="テキスト ボックス 671"/>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4" name="テキスト ボックス 673"/>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146025</xdr:rowOff>
    </xdr:from>
    <xdr:to>
      <xdr:col>85</xdr:col>
      <xdr:colOff>126364</xdr:colOff>
      <xdr:row>99</xdr:row>
      <xdr:rowOff>30238</xdr:rowOff>
    </xdr:to>
    <xdr:cxnSp macro="">
      <xdr:nvCxnSpPr>
        <xdr:cNvPr id="680" name="直線コネクタ 679"/>
        <xdr:cNvCxnSpPr/>
      </xdr:nvCxnSpPr>
      <xdr:spPr>
        <a:xfrm flipV="1">
          <a:off x="16317595" y="15747975"/>
          <a:ext cx="1269" cy="1255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34065</xdr:rowOff>
    </xdr:from>
    <xdr:ext cx="469744" cy="259045"/>
    <xdr:sp macro="" textlink="">
      <xdr:nvSpPr>
        <xdr:cNvPr id="681" name="積立金最小値テキスト"/>
        <xdr:cNvSpPr txBox="1"/>
      </xdr:nvSpPr>
      <xdr:spPr>
        <a:xfrm>
          <a:off x="16370300" y="17007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30238</xdr:rowOff>
    </xdr:from>
    <xdr:to>
      <xdr:col>86</xdr:col>
      <xdr:colOff>25400</xdr:colOff>
      <xdr:row>99</xdr:row>
      <xdr:rowOff>30238</xdr:rowOff>
    </xdr:to>
    <xdr:cxnSp macro="">
      <xdr:nvCxnSpPr>
        <xdr:cNvPr id="682" name="直線コネクタ 681"/>
        <xdr:cNvCxnSpPr/>
      </xdr:nvCxnSpPr>
      <xdr:spPr>
        <a:xfrm>
          <a:off x="16230600" y="17003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92702</xdr:rowOff>
    </xdr:from>
    <xdr:ext cx="599010" cy="259045"/>
    <xdr:sp macro="" textlink="">
      <xdr:nvSpPr>
        <xdr:cNvPr id="683" name="積立金最大値テキスト"/>
        <xdr:cNvSpPr txBox="1"/>
      </xdr:nvSpPr>
      <xdr:spPr>
        <a:xfrm>
          <a:off x="16370300" y="15523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146025</xdr:rowOff>
    </xdr:from>
    <xdr:to>
      <xdr:col>86</xdr:col>
      <xdr:colOff>25400</xdr:colOff>
      <xdr:row>91</xdr:row>
      <xdr:rowOff>146025</xdr:rowOff>
    </xdr:to>
    <xdr:cxnSp macro="">
      <xdr:nvCxnSpPr>
        <xdr:cNvPr id="684" name="直線コネクタ 683"/>
        <xdr:cNvCxnSpPr/>
      </xdr:nvCxnSpPr>
      <xdr:spPr>
        <a:xfrm>
          <a:off x="16230600" y="15747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136164</xdr:rowOff>
    </xdr:from>
    <xdr:to>
      <xdr:col>85</xdr:col>
      <xdr:colOff>127000</xdr:colOff>
      <xdr:row>97</xdr:row>
      <xdr:rowOff>69565</xdr:rowOff>
    </xdr:to>
    <xdr:cxnSp macro="">
      <xdr:nvCxnSpPr>
        <xdr:cNvPr id="685" name="直線コネクタ 684"/>
        <xdr:cNvCxnSpPr/>
      </xdr:nvCxnSpPr>
      <xdr:spPr>
        <a:xfrm>
          <a:off x="15481300" y="16595364"/>
          <a:ext cx="838200" cy="104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29512</xdr:rowOff>
    </xdr:from>
    <xdr:ext cx="534377" cy="259045"/>
    <xdr:sp macro="" textlink="">
      <xdr:nvSpPr>
        <xdr:cNvPr id="686" name="積立金平均値テキスト"/>
        <xdr:cNvSpPr txBox="1"/>
      </xdr:nvSpPr>
      <xdr:spPr>
        <a:xfrm>
          <a:off x="16370300" y="164887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6635</xdr:rowOff>
    </xdr:from>
    <xdr:to>
      <xdr:col>85</xdr:col>
      <xdr:colOff>177800</xdr:colOff>
      <xdr:row>97</xdr:row>
      <xdr:rowOff>108235</xdr:rowOff>
    </xdr:to>
    <xdr:sp macro="" textlink="">
      <xdr:nvSpPr>
        <xdr:cNvPr id="687" name="フローチャート: 判断 686"/>
        <xdr:cNvSpPr/>
      </xdr:nvSpPr>
      <xdr:spPr>
        <a:xfrm>
          <a:off x="16268700" y="1663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136164</xdr:rowOff>
    </xdr:from>
    <xdr:to>
      <xdr:col>81</xdr:col>
      <xdr:colOff>50800</xdr:colOff>
      <xdr:row>96</xdr:row>
      <xdr:rowOff>144737</xdr:rowOff>
    </xdr:to>
    <xdr:cxnSp macro="">
      <xdr:nvCxnSpPr>
        <xdr:cNvPr id="688" name="直線コネクタ 687"/>
        <xdr:cNvCxnSpPr/>
      </xdr:nvCxnSpPr>
      <xdr:spPr>
        <a:xfrm flipV="1">
          <a:off x="14592300" y="16595364"/>
          <a:ext cx="889000" cy="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56393</xdr:rowOff>
    </xdr:from>
    <xdr:to>
      <xdr:col>81</xdr:col>
      <xdr:colOff>101600</xdr:colOff>
      <xdr:row>97</xdr:row>
      <xdr:rowOff>157993</xdr:rowOff>
    </xdr:to>
    <xdr:sp macro="" textlink="">
      <xdr:nvSpPr>
        <xdr:cNvPr id="689" name="フローチャート: 判断 688"/>
        <xdr:cNvSpPr/>
      </xdr:nvSpPr>
      <xdr:spPr>
        <a:xfrm>
          <a:off x="15430500" y="1668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149120</xdr:rowOff>
    </xdr:from>
    <xdr:ext cx="534377" cy="259045"/>
    <xdr:sp macro="" textlink="">
      <xdr:nvSpPr>
        <xdr:cNvPr id="690" name="テキスト ボックス 689"/>
        <xdr:cNvSpPr txBox="1"/>
      </xdr:nvSpPr>
      <xdr:spPr>
        <a:xfrm>
          <a:off x="15214111" y="16779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85271</xdr:rowOff>
    </xdr:from>
    <xdr:to>
      <xdr:col>76</xdr:col>
      <xdr:colOff>114300</xdr:colOff>
      <xdr:row>96</xdr:row>
      <xdr:rowOff>144737</xdr:rowOff>
    </xdr:to>
    <xdr:cxnSp macro="">
      <xdr:nvCxnSpPr>
        <xdr:cNvPr id="691" name="直線コネクタ 690"/>
        <xdr:cNvCxnSpPr/>
      </xdr:nvCxnSpPr>
      <xdr:spPr>
        <a:xfrm>
          <a:off x="13703300" y="16544471"/>
          <a:ext cx="889000" cy="59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31361</xdr:rowOff>
    </xdr:from>
    <xdr:to>
      <xdr:col>76</xdr:col>
      <xdr:colOff>165100</xdr:colOff>
      <xdr:row>97</xdr:row>
      <xdr:rowOff>132961</xdr:rowOff>
    </xdr:to>
    <xdr:sp macro="" textlink="">
      <xdr:nvSpPr>
        <xdr:cNvPr id="692" name="フローチャート: 判断 691"/>
        <xdr:cNvSpPr/>
      </xdr:nvSpPr>
      <xdr:spPr>
        <a:xfrm>
          <a:off x="14541500" y="16662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124088</xdr:rowOff>
    </xdr:from>
    <xdr:ext cx="534377" cy="259045"/>
    <xdr:sp macro="" textlink="">
      <xdr:nvSpPr>
        <xdr:cNvPr id="693" name="テキスト ボックス 692"/>
        <xdr:cNvSpPr txBox="1"/>
      </xdr:nvSpPr>
      <xdr:spPr>
        <a:xfrm>
          <a:off x="14325111" y="16754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16180</xdr:rowOff>
    </xdr:from>
    <xdr:to>
      <xdr:col>71</xdr:col>
      <xdr:colOff>177800</xdr:colOff>
      <xdr:row>96</xdr:row>
      <xdr:rowOff>85271</xdr:rowOff>
    </xdr:to>
    <xdr:cxnSp macro="">
      <xdr:nvCxnSpPr>
        <xdr:cNvPr id="694" name="直線コネクタ 693"/>
        <xdr:cNvCxnSpPr/>
      </xdr:nvCxnSpPr>
      <xdr:spPr>
        <a:xfrm>
          <a:off x="12814300" y="16475380"/>
          <a:ext cx="889000" cy="69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3533</xdr:rowOff>
    </xdr:from>
    <xdr:to>
      <xdr:col>72</xdr:col>
      <xdr:colOff>38100</xdr:colOff>
      <xdr:row>97</xdr:row>
      <xdr:rowOff>105133</xdr:rowOff>
    </xdr:to>
    <xdr:sp macro="" textlink="">
      <xdr:nvSpPr>
        <xdr:cNvPr id="695" name="フローチャート: 判断 694"/>
        <xdr:cNvSpPr/>
      </xdr:nvSpPr>
      <xdr:spPr>
        <a:xfrm>
          <a:off x="13652500" y="16634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96260</xdr:rowOff>
    </xdr:from>
    <xdr:ext cx="534377" cy="259045"/>
    <xdr:sp macro="" textlink="">
      <xdr:nvSpPr>
        <xdr:cNvPr id="696" name="テキスト ボックス 695"/>
        <xdr:cNvSpPr txBox="1"/>
      </xdr:nvSpPr>
      <xdr:spPr>
        <a:xfrm>
          <a:off x="13436111" y="16726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72875</xdr:rowOff>
    </xdr:from>
    <xdr:to>
      <xdr:col>67</xdr:col>
      <xdr:colOff>101600</xdr:colOff>
      <xdr:row>98</xdr:row>
      <xdr:rowOff>3025</xdr:rowOff>
    </xdr:to>
    <xdr:sp macro="" textlink="">
      <xdr:nvSpPr>
        <xdr:cNvPr id="697" name="フローチャート: 判断 696"/>
        <xdr:cNvSpPr/>
      </xdr:nvSpPr>
      <xdr:spPr>
        <a:xfrm>
          <a:off x="12763500" y="1670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165602</xdr:rowOff>
    </xdr:from>
    <xdr:ext cx="534377" cy="259045"/>
    <xdr:sp macro="" textlink="">
      <xdr:nvSpPr>
        <xdr:cNvPr id="698" name="テキスト ボックス 697"/>
        <xdr:cNvSpPr txBox="1"/>
      </xdr:nvSpPr>
      <xdr:spPr>
        <a:xfrm>
          <a:off x="12547111" y="16796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18765</xdr:rowOff>
    </xdr:from>
    <xdr:to>
      <xdr:col>85</xdr:col>
      <xdr:colOff>177800</xdr:colOff>
      <xdr:row>97</xdr:row>
      <xdr:rowOff>120365</xdr:rowOff>
    </xdr:to>
    <xdr:sp macro="" textlink="">
      <xdr:nvSpPr>
        <xdr:cNvPr id="704" name="楕円 703"/>
        <xdr:cNvSpPr/>
      </xdr:nvSpPr>
      <xdr:spPr>
        <a:xfrm>
          <a:off x="16268700" y="1664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168642</xdr:rowOff>
    </xdr:from>
    <xdr:ext cx="534377" cy="259045"/>
    <xdr:sp macro="" textlink="">
      <xdr:nvSpPr>
        <xdr:cNvPr id="705" name="積立金該当値テキスト"/>
        <xdr:cNvSpPr txBox="1"/>
      </xdr:nvSpPr>
      <xdr:spPr>
        <a:xfrm>
          <a:off x="16370300" y="16627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85364</xdr:rowOff>
    </xdr:from>
    <xdr:to>
      <xdr:col>81</xdr:col>
      <xdr:colOff>101600</xdr:colOff>
      <xdr:row>97</xdr:row>
      <xdr:rowOff>15514</xdr:rowOff>
    </xdr:to>
    <xdr:sp macro="" textlink="">
      <xdr:nvSpPr>
        <xdr:cNvPr id="706" name="楕円 705"/>
        <xdr:cNvSpPr/>
      </xdr:nvSpPr>
      <xdr:spPr>
        <a:xfrm>
          <a:off x="15430500" y="16544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32041</xdr:rowOff>
    </xdr:from>
    <xdr:ext cx="534377" cy="259045"/>
    <xdr:sp macro="" textlink="">
      <xdr:nvSpPr>
        <xdr:cNvPr id="707" name="テキスト ボックス 706"/>
        <xdr:cNvSpPr txBox="1"/>
      </xdr:nvSpPr>
      <xdr:spPr>
        <a:xfrm>
          <a:off x="15214111" y="16319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93937</xdr:rowOff>
    </xdr:from>
    <xdr:to>
      <xdr:col>76</xdr:col>
      <xdr:colOff>165100</xdr:colOff>
      <xdr:row>97</xdr:row>
      <xdr:rowOff>24087</xdr:rowOff>
    </xdr:to>
    <xdr:sp macro="" textlink="">
      <xdr:nvSpPr>
        <xdr:cNvPr id="708" name="楕円 707"/>
        <xdr:cNvSpPr/>
      </xdr:nvSpPr>
      <xdr:spPr>
        <a:xfrm>
          <a:off x="14541500" y="1655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40614</xdr:rowOff>
    </xdr:from>
    <xdr:ext cx="534377" cy="259045"/>
    <xdr:sp macro="" textlink="">
      <xdr:nvSpPr>
        <xdr:cNvPr id="709" name="テキスト ボックス 708"/>
        <xdr:cNvSpPr txBox="1"/>
      </xdr:nvSpPr>
      <xdr:spPr>
        <a:xfrm>
          <a:off x="14325111" y="16328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34471</xdr:rowOff>
    </xdr:from>
    <xdr:to>
      <xdr:col>72</xdr:col>
      <xdr:colOff>38100</xdr:colOff>
      <xdr:row>96</xdr:row>
      <xdr:rowOff>136071</xdr:rowOff>
    </xdr:to>
    <xdr:sp macro="" textlink="">
      <xdr:nvSpPr>
        <xdr:cNvPr id="710" name="楕円 709"/>
        <xdr:cNvSpPr/>
      </xdr:nvSpPr>
      <xdr:spPr>
        <a:xfrm>
          <a:off x="13652500" y="16493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152598</xdr:rowOff>
    </xdr:from>
    <xdr:ext cx="534377" cy="259045"/>
    <xdr:sp macro="" textlink="">
      <xdr:nvSpPr>
        <xdr:cNvPr id="711" name="テキスト ボックス 710"/>
        <xdr:cNvSpPr txBox="1"/>
      </xdr:nvSpPr>
      <xdr:spPr>
        <a:xfrm>
          <a:off x="13436111" y="16268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136830</xdr:rowOff>
    </xdr:from>
    <xdr:to>
      <xdr:col>67</xdr:col>
      <xdr:colOff>101600</xdr:colOff>
      <xdr:row>96</xdr:row>
      <xdr:rowOff>66980</xdr:rowOff>
    </xdr:to>
    <xdr:sp macro="" textlink="">
      <xdr:nvSpPr>
        <xdr:cNvPr id="712" name="楕円 711"/>
        <xdr:cNvSpPr/>
      </xdr:nvSpPr>
      <xdr:spPr>
        <a:xfrm>
          <a:off x="12763500" y="1642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83507</xdr:rowOff>
    </xdr:from>
    <xdr:ext cx="534377" cy="259045"/>
    <xdr:sp macro="" textlink="">
      <xdr:nvSpPr>
        <xdr:cNvPr id="713" name="テキスト ボックス 712"/>
        <xdr:cNvSpPr txBox="1"/>
      </xdr:nvSpPr>
      <xdr:spPr>
        <a:xfrm>
          <a:off x="12547111" y="16199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4" name="直線コネクタ 72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5" name="テキスト ボックス 72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6" name="直線コネクタ 72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7" name="テキスト ボックス 726"/>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8" name="直線コネクタ 72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9" name="テキスト ボックス 728"/>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0" name="直線コネクタ 72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1" name="テキスト ボックス 730"/>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2" name="直線コネクタ 73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3" name="テキスト ボックス 732"/>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85522</xdr:rowOff>
    </xdr:from>
    <xdr:to>
      <xdr:col>116</xdr:col>
      <xdr:colOff>62864</xdr:colOff>
      <xdr:row>39</xdr:row>
      <xdr:rowOff>44450</xdr:rowOff>
    </xdr:to>
    <xdr:cxnSp macro="">
      <xdr:nvCxnSpPr>
        <xdr:cNvPr id="737" name="直線コネクタ 736"/>
        <xdr:cNvCxnSpPr/>
      </xdr:nvCxnSpPr>
      <xdr:spPr>
        <a:xfrm flipV="1">
          <a:off x="22159595" y="5229022"/>
          <a:ext cx="1269" cy="1501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8"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9" name="直線コネクタ 73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32199</xdr:rowOff>
    </xdr:from>
    <xdr:ext cx="534377" cy="259045"/>
    <xdr:sp macro="" textlink="">
      <xdr:nvSpPr>
        <xdr:cNvPr id="740" name="投資及び出資金最大値テキスト"/>
        <xdr:cNvSpPr txBox="1"/>
      </xdr:nvSpPr>
      <xdr:spPr>
        <a:xfrm>
          <a:off x="22212300" y="5004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85522</xdr:rowOff>
    </xdr:from>
    <xdr:to>
      <xdr:col>116</xdr:col>
      <xdr:colOff>152400</xdr:colOff>
      <xdr:row>30</xdr:row>
      <xdr:rowOff>85522</xdr:rowOff>
    </xdr:to>
    <xdr:cxnSp macro="">
      <xdr:nvCxnSpPr>
        <xdr:cNvPr id="741" name="直線コネクタ 740"/>
        <xdr:cNvCxnSpPr/>
      </xdr:nvCxnSpPr>
      <xdr:spPr>
        <a:xfrm>
          <a:off x="22072600" y="5229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121336</xdr:rowOff>
    </xdr:from>
    <xdr:to>
      <xdr:col>116</xdr:col>
      <xdr:colOff>63500</xdr:colOff>
      <xdr:row>38</xdr:row>
      <xdr:rowOff>121488</xdr:rowOff>
    </xdr:to>
    <xdr:cxnSp macro="">
      <xdr:nvCxnSpPr>
        <xdr:cNvPr id="742" name="直線コネクタ 741"/>
        <xdr:cNvCxnSpPr/>
      </xdr:nvCxnSpPr>
      <xdr:spPr>
        <a:xfrm flipV="1">
          <a:off x="21323300" y="6636436"/>
          <a:ext cx="8382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39006</xdr:rowOff>
    </xdr:from>
    <xdr:ext cx="469744" cy="259045"/>
    <xdr:sp macro="" textlink="">
      <xdr:nvSpPr>
        <xdr:cNvPr id="743" name="投資及び出資金平均値テキスト"/>
        <xdr:cNvSpPr txBox="1"/>
      </xdr:nvSpPr>
      <xdr:spPr>
        <a:xfrm>
          <a:off x="22212300" y="6211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16129</xdr:rowOff>
    </xdr:from>
    <xdr:to>
      <xdr:col>116</xdr:col>
      <xdr:colOff>114300</xdr:colOff>
      <xdr:row>37</xdr:row>
      <xdr:rowOff>117729</xdr:rowOff>
    </xdr:to>
    <xdr:sp macro="" textlink="">
      <xdr:nvSpPr>
        <xdr:cNvPr id="744" name="フローチャート: 判断 743"/>
        <xdr:cNvSpPr/>
      </xdr:nvSpPr>
      <xdr:spPr>
        <a:xfrm>
          <a:off x="22110700" y="6359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120117</xdr:rowOff>
    </xdr:from>
    <xdr:to>
      <xdr:col>111</xdr:col>
      <xdr:colOff>177800</xdr:colOff>
      <xdr:row>38</xdr:row>
      <xdr:rowOff>121488</xdr:rowOff>
    </xdr:to>
    <xdr:cxnSp macro="">
      <xdr:nvCxnSpPr>
        <xdr:cNvPr id="745" name="直線コネクタ 744"/>
        <xdr:cNvCxnSpPr/>
      </xdr:nvCxnSpPr>
      <xdr:spPr>
        <a:xfrm>
          <a:off x="20434300" y="6635217"/>
          <a:ext cx="8890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74498</xdr:rowOff>
    </xdr:from>
    <xdr:to>
      <xdr:col>112</xdr:col>
      <xdr:colOff>38100</xdr:colOff>
      <xdr:row>37</xdr:row>
      <xdr:rowOff>4648</xdr:rowOff>
    </xdr:to>
    <xdr:sp macro="" textlink="">
      <xdr:nvSpPr>
        <xdr:cNvPr id="746" name="フローチャート: 判断 745"/>
        <xdr:cNvSpPr/>
      </xdr:nvSpPr>
      <xdr:spPr>
        <a:xfrm>
          <a:off x="21272500" y="624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21175</xdr:rowOff>
    </xdr:from>
    <xdr:ext cx="469744" cy="259045"/>
    <xdr:sp macro="" textlink="">
      <xdr:nvSpPr>
        <xdr:cNvPr id="747" name="テキスト ボックス 746"/>
        <xdr:cNvSpPr txBox="1"/>
      </xdr:nvSpPr>
      <xdr:spPr>
        <a:xfrm>
          <a:off x="21088428" y="6021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120117</xdr:rowOff>
    </xdr:from>
    <xdr:to>
      <xdr:col>107</xdr:col>
      <xdr:colOff>50800</xdr:colOff>
      <xdr:row>38</xdr:row>
      <xdr:rowOff>146863</xdr:rowOff>
    </xdr:to>
    <xdr:cxnSp macro="">
      <xdr:nvCxnSpPr>
        <xdr:cNvPr id="748" name="直線コネクタ 747"/>
        <xdr:cNvCxnSpPr/>
      </xdr:nvCxnSpPr>
      <xdr:spPr>
        <a:xfrm flipV="1">
          <a:off x="19545300" y="6635217"/>
          <a:ext cx="889000" cy="26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132639</xdr:rowOff>
    </xdr:from>
    <xdr:to>
      <xdr:col>107</xdr:col>
      <xdr:colOff>101600</xdr:colOff>
      <xdr:row>37</xdr:row>
      <xdr:rowOff>62789</xdr:rowOff>
    </xdr:to>
    <xdr:sp macro="" textlink="">
      <xdr:nvSpPr>
        <xdr:cNvPr id="749" name="フローチャート: 判断 748"/>
        <xdr:cNvSpPr/>
      </xdr:nvSpPr>
      <xdr:spPr>
        <a:xfrm>
          <a:off x="20383500" y="630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79316</xdr:rowOff>
    </xdr:from>
    <xdr:ext cx="469744" cy="259045"/>
    <xdr:sp macro="" textlink="">
      <xdr:nvSpPr>
        <xdr:cNvPr id="750" name="テキスト ボックス 749"/>
        <xdr:cNvSpPr txBox="1"/>
      </xdr:nvSpPr>
      <xdr:spPr>
        <a:xfrm>
          <a:off x="20199428" y="608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146863</xdr:rowOff>
    </xdr:from>
    <xdr:to>
      <xdr:col>102</xdr:col>
      <xdr:colOff>114300</xdr:colOff>
      <xdr:row>38</xdr:row>
      <xdr:rowOff>153492</xdr:rowOff>
    </xdr:to>
    <xdr:cxnSp macro="">
      <xdr:nvCxnSpPr>
        <xdr:cNvPr id="751" name="直線コネクタ 750"/>
        <xdr:cNvCxnSpPr/>
      </xdr:nvCxnSpPr>
      <xdr:spPr>
        <a:xfrm flipV="1">
          <a:off x="18656300" y="6661963"/>
          <a:ext cx="889000" cy="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119151</xdr:rowOff>
    </xdr:from>
    <xdr:to>
      <xdr:col>102</xdr:col>
      <xdr:colOff>165100</xdr:colOff>
      <xdr:row>37</xdr:row>
      <xdr:rowOff>49301</xdr:rowOff>
    </xdr:to>
    <xdr:sp macro="" textlink="">
      <xdr:nvSpPr>
        <xdr:cNvPr id="752" name="フローチャート: 判断 751"/>
        <xdr:cNvSpPr/>
      </xdr:nvSpPr>
      <xdr:spPr>
        <a:xfrm>
          <a:off x="19494500" y="629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65828</xdr:rowOff>
    </xdr:from>
    <xdr:ext cx="469744" cy="259045"/>
    <xdr:sp macro="" textlink="">
      <xdr:nvSpPr>
        <xdr:cNvPr id="753" name="テキスト ボックス 752"/>
        <xdr:cNvSpPr txBox="1"/>
      </xdr:nvSpPr>
      <xdr:spPr>
        <a:xfrm>
          <a:off x="19310428" y="6066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97968</xdr:rowOff>
    </xdr:from>
    <xdr:to>
      <xdr:col>98</xdr:col>
      <xdr:colOff>38100</xdr:colOff>
      <xdr:row>37</xdr:row>
      <xdr:rowOff>28118</xdr:rowOff>
    </xdr:to>
    <xdr:sp macro="" textlink="">
      <xdr:nvSpPr>
        <xdr:cNvPr id="754" name="フローチャート: 判断 753"/>
        <xdr:cNvSpPr/>
      </xdr:nvSpPr>
      <xdr:spPr>
        <a:xfrm>
          <a:off x="18605500" y="6270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44645</xdr:rowOff>
    </xdr:from>
    <xdr:ext cx="469744" cy="259045"/>
    <xdr:sp macro="" textlink="">
      <xdr:nvSpPr>
        <xdr:cNvPr id="755" name="テキスト ボックス 754"/>
        <xdr:cNvSpPr txBox="1"/>
      </xdr:nvSpPr>
      <xdr:spPr>
        <a:xfrm>
          <a:off x="18421428" y="6045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70536</xdr:rowOff>
    </xdr:from>
    <xdr:to>
      <xdr:col>116</xdr:col>
      <xdr:colOff>114300</xdr:colOff>
      <xdr:row>39</xdr:row>
      <xdr:rowOff>686</xdr:rowOff>
    </xdr:to>
    <xdr:sp macro="" textlink="">
      <xdr:nvSpPr>
        <xdr:cNvPr id="761" name="楕円 760"/>
        <xdr:cNvSpPr/>
      </xdr:nvSpPr>
      <xdr:spPr>
        <a:xfrm>
          <a:off x="22110700" y="658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156913</xdr:rowOff>
    </xdr:from>
    <xdr:ext cx="469744" cy="259045"/>
    <xdr:sp macro="" textlink="">
      <xdr:nvSpPr>
        <xdr:cNvPr id="762" name="投資及び出資金該当値テキスト"/>
        <xdr:cNvSpPr txBox="1"/>
      </xdr:nvSpPr>
      <xdr:spPr>
        <a:xfrm>
          <a:off x="22212300" y="6500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70688</xdr:rowOff>
    </xdr:from>
    <xdr:to>
      <xdr:col>112</xdr:col>
      <xdr:colOff>38100</xdr:colOff>
      <xdr:row>39</xdr:row>
      <xdr:rowOff>838</xdr:rowOff>
    </xdr:to>
    <xdr:sp macro="" textlink="">
      <xdr:nvSpPr>
        <xdr:cNvPr id="763" name="楕円 762"/>
        <xdr:cNvSpPr/>
      </xdr:nvSpPr>
      <xdr:spPr>
        <a:xfrm>
          <a:off x="21272500" y="6585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163415</xdr:rowOff>
    </xdr:from>
    <xdr:ext cx="469744" cy="259045"/>
    <xdr:sp macro="" textlink="">
      <xdr:nvSpPr>
        <xdr:cNvPr id="764" name="テキスト ボックス 763"/>
        <xdr:cNvSpPr txBox="1"/>
      </xdr:nvSpPr>
      <xdr:spPr>
        <a:xfrm>
          <a:off x="21088428" y="6678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69317</xdr:rowOff>
    </xdr:from>
    <xdr:to>
      <xdr:col>107</xdr:col>
      <xdr:colOff>101600</xdr:colOff>
      <xdr:row>38</xdr:row>
      <xdr:rowOff>170917</xdr:rowOff>
    </xdr:to>
    <xdr:sp macro="" textlink="">
      <xdr:nvSpPr>
        <xdr:cNvPr id="765" name="楕円 764"/>
        <xdr:cNvSpPr/>
      </xdr:nvSpPr>
      <xdr:spPr>
        <a:xfrm>
          <a:off x="20383500" y="658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162044</xdr:rowOff>
    </xdr:from>
    <xdr:ext cx="469744" cy="259045"/>
    <xdr:sp macro="" textlink="">
      <xdr:nvSpPr>
        <xdr:cNvPr id="766" name="テキスト ボックス 765"/>
        <xdr:cNvSpPr txBox="1"/>
      </xdr:nvSpPr>
      <xdr:spPr>
        <a:xfrm>
          <a:off x="20199428" y="6677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96063</xdr:rowOff>
    </xdr:from>
    <xdr:to>
      <xdr:col>102</xdr:col>
      <xdr:colOff>165100</xdr:colOff>
      <xdr:row>39</xdr:row>
      <xdr:rowOff>26213</xdr:rowOff>
    </xdr:to>
    <xdr:sp macro="" textlink="">
      <xdr:nvSpPr>
        <xdr:cNvPr id="767" name="楕円 766"/>
        <xdr:cNvSpPr/>
      </xdr:nvSpPr>
      <xdr:spPr>
        <a:xfrm>
          <a:off x="19494500" y="6611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17340</xdr:rowOff>
    </xdr:from>
    <xdr:ext cx="378565" cy="259045"/>
    <xdr:sp macro="" textlink="">
      <xdr:nvSpPr>
        <xdr:cNvPr id="768" name="テキスト ボックス 767"/>
        <xdr:cNvSpPr txBox="1"/>
      </xdr:nvSpPr>
      <xdr:spPr>
        <a:xfrm>
          <a:off x="19356017" y="67038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102692</xdr:rowOff>
    </xdr:from>
    <xdr:to>
      <xdr:col>98</xdr:col>
      <xdr:colOff>38100</xdr:colOff>
      <xdr:row>39</xdr:row>
      <xdr:rowOff>32842</xdr:rowOff>
    </xdr:to>
    <xdr:sp macro="" textlink="">
      <xdr:nvSpPr>
        <xdr:cNvPr id="769" name="楕円 768"/>
        <xdr:cNvSpPr/>
      </xdr:nvSpPr>
      <xdr:spPr>
        <a:xfrm>
          <a:off x="18605500" y="6617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23969</xdr:rowOff>
    </xdr:from>
    <xdr:ext cx="378565" cy="259045"/>
    <xdr:sp macro="" textlink="">
      <xdr:nvSpPr>
        <xdr:cNvPr id="770" name="テキスト ボックス 769"/>
        <xdr:cNvSpPr txBox="1"/>
      </xdr:nvSpPr>
      <xdr:spPr>
        <a:xfrm>
          <a:off x="18467017" y="67105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2" name="テキスト ボックス 781"/>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4" name="テキスト ボックス 783"/>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6" name="テキスト ボックス 785"/>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8" name="テキスト ボックス 787"/>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0" name="テキスト ボックス 789"/>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106249</xdr:rowOff>
    </xdr:from>
    <xdr:to>
      <xdr:col>116</xdr:col>
      <xdr:colOff>62864</xdr:colOff>
      <xdr:row>59</xdr:row>
      <xdr:rowOff>44450</xdr:rowOff>
    </xdr:to>
    <xdr:cxnSp macro="">
      <xdr:nvCxnSpPr>
        <xdr:cNvPr id="794" name="直線コネクタ 793"/>
        <xdr:cNvCxnSpPr/>
      </xdr:nvCxnSpPr>
      <xdr:spPr>
        <a:xfrm flipV="1">
          <a:off x="22159595" y="8850199"/>
          <a:ext cx="1269" cy="1309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5"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6" name="直線コネクタ 79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52926</xdr:rowOff>
    </xdr:from>
    <xdr:ext cx="534377" cy="259045"/>
    <xdr:sp macro="" textlink="">
      <xdr:nvSpPr>
        <xdr:cNvPr id="797" name="貸付金最大値テキスト"/>
        <xdr:cNvSpPr txBox="1"/>
      </xdr:nvSpPr>
      <xdr:spPr>
        <a:xfrm>
          <a:off x="22212300" y="8625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106249</xdr:rowOff>
    </xdr:from>
    <xdr:to>
      <xdr:col>116</xdr:col>
      <xdr:colOff>152400</xdr:colOff>
      <xdr:row>51</xdr:row>
      <xdr:rowOff>106249</xdr:rowOff>
    </xdr:to>
    <xdr:cxnSp macro="">
      <xdr:nvCxnSpPr>
        <xdr:cNvPr id="798" name="直線コネクタ 797"/>
        <xdr:cNvCxnSpPr/>
      </xdr:nvCxnSpPr>
      <xdr:spPr>
        <a:xfrm>
          <a:off x="22072600" y="8850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14198</xdr:rowOff>
    </xdr:from>
    <xdr:to>
      <xdr:col>116</xdr:col>
      <xdr:colOff>63500</xdr:colOff>
      <xdr:row>57</xdr:row>
      <xdr:rowOff>76683</xdr:rowOff>
    </xdr:to>
    <xdr:cxnSp macro="">
      <xdr:nvCxnSpPr>
        <xdr:cNvPr id="799" name="直線コネクタ 798"/>
        <xdr:cNvCxnSpPr/>
      </xdr:nvCxnSpPr>
      <xdr:spPr>
        <a:xfrm>
          <a:off x="21323300" y="9786848"/>
          <a:ext cx="838200" cy="62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31970</xdr:rowOff>
    </xdr:from>
    <xdr:ext cx="469744" cy="259045"/>
    <xdr:sp macro="" textlink="">
      <xdr:nvSpPr>
        <xdr:cNvPr id="800" name="貸付金平均値テキスト"/>
        <xdr:cNvSpPr txBox="1"/>
      </xdr:nvSpPr>
      <xdr:spPr>
        <a:xfrm>
          <a:off x="22212300" y="98046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53543</xdr:rowOff>
    </xdr:from>
    <xdr:to>
      <xdr:col>116</xdr:col>
      <xdr:colOff>114300</xdr:colOff>
      <xdr:row>57</xdr:row>
      <xdr:rowOff>155143</xdr:rowOff>
    </xdr:to>
    <xdr:sp macro="" textlink="">
      <xdr:nvSpPr>
        <xdr:cNvPr id="801" name="フローチャート: 判断 800"/>
        <xdr:cNvSpPr/>
      </xdr:nvSpPr>
      <xdr:spPr>
        <a:xfrm>
          <a:off x="22110700" y="9826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14198</xdr:rowOff>
    </xdr:from>
    <xdr:to>
      <xdr:col>111</xdr:col>
      <xdr:colOff>177800</xdr:colOff>
      <xdr:row>57</xdr:row>
      <xdr:rowOff>19914</xdr:rowOff>
    </xdr:to>
    <xdr:cxnSp macro="">
      <xdr:nvCxnSpPr>
        <xdr:cNvPr id="802" name="直線コネクタ 801"/>
        <xdr:cNvCxnSpPr/>
      </xdr:nvCxnSpPr>
      <xdr:spPr>
        <a:xfrm flipV="1">
          <a:off x="20434300" y="9786848"/>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47447</xdr:rowOff>
    </xdr:from>
    <xdr:to>
      <xdr:col>112</xdr:col>
      <xdr:colOff>38100</xdr:colOff>
      <xdr:row>57</xdr:row>
      <xdr:rowOff>149047</xdr:rowOff>
    </xdr:to>
    <xdr:sp macro="" textlink="">
      <xdr:nvSpPr>
        <xdr:cNvPr id="803" name="フローチャート: 判断 802"/>
        <xdr:cNvSpPr/>
      </xdr:nvSpPr>
      <xdr:spPr>
        <a:xfrm>
          <a:off x="21272500" y="9820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140174</xdr:rowOff>
    </xdr:from>
    <xdr:ext cx="469744" cy="259045"/>
    <xdr:sp macro="" textlink="">
      <xdr:nvSpPr>
        <xdr:cNvPr id="804" name="テキスト ボックス 803"/>
        <xdr:cNvSpPr txBox="1"/>
      </xdr:nvSpPr>
      <xdr:spPr>
        <a:xfrm>
          <a:off x="21088428" y="9912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19914</xdr:rowOff>
    </xdr:from>
    <xdr:to>
      <xdr:col>107</xdr:col>
      <xdr:colOff>50800</xdr:colOff>
      <xdr:row>57</xdr:row>
      <xdr:rowOff>30505</xdr:rowOff>
    </xdr:to>
    <xdr:cxnSp macro="">
      <xdr:nvCxnSpPr>
        <xdr:cNvPr id="805" name="直線コネクタ 804"/>
        <xdr:cNvCxnSpPr/>
      </xdr:nvCxnSpPr>
      <xdr:spPr>
        <a:xfrm flipV="1">
          <a:off x="19545300" y="9792564"/>
          <a:ext cx="889000" cy="10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55676</xdr:rowOff>
    </xdr:from>
    <xdr:to>
      <xdr:col>107</xdr:col>
      <xdr:colOff>101600</xdr:colOff>
      <xdr:row>57</xdr:row>
      <xdr:rowOff>157276</xdr:rowOff>
    </xdr:to>
    <xdr:sp macro="" textlink="">
      <xdr:nvSpPr>
        <xdr:cNvPr id="806" name="フローチャート: 判断 805"/>
        <xdr:cNvSpPr/>
      </xdr:nvSpPr>
      <xdr:spPr>
        <a:xfrm>
          <a:off x="20383500" y="982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148403</xdr:rowOff>
    </xdr:from>
    <xdr:ext cx="469744" cy="259045"/>
    <xdr:sp macro="" textlink="">
      <xdr:nvSpPr>
        <xdr:cNvPr id="807" name="テキスト ボックス 806"/>
        <xdr:cNvSpPr txBox="1"/>
      </xdr:nvSpPr>
      <xdr:spPr>
        <a:xfrm>
          <a:off x="20199428" y="9921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30505</xdr:rowOff>
    </xdr:from>
    <xdr:to>
      <xdr:col>102</xdr:col>
      <xdr:colOff>114300</xdr:colOff>
      <xdr:row>57</xdr:row>
      <xdr:rowOff>35763</xdr:rowOff>
    </xdr:to>
    <xdr:cxnSp macro="">
      <xdr:nvCxnSpPr>
        <xdr:cNvPr id="808" name="直線コネクタ 807"/>
        <xdr:cNvCxnSpPr/>
      </xdr:nvCxnSpPr>
      <xdr:spPr>
        <a:xfrm flipV="1">
          <a:off x="18656300" y="9803155"/>
          <a:ext cx="889000" cy="5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43180</xdr:rowOff>
    </xdr:from>
    <xdr:to>
      <xdr:col>102</xdr:col>
      <xdr:colOff>165100</xdr:colOff>
      <xdr:row>57</xdr:row>
      <xdr:rowOff>144780</xdr:rowOff>
    </xdr:to>
    <xdr:sp macro="" textlink="">
      <xdr:nvSpPr>
        <xdr:cNvPr id="809" name="フローチャート: 判断 808"/>
        <xdr:cNvSpPr/>
      </xdr:nvSpPr>
      <xdr:spPr>
        <a:xfrm>
          <a:off x="19494500" y="981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135907</xdr:rowOff>
    </xdr:from>
    <xdr:ext cx="469744" cy="259045"/>
    <xdr:sp macro="" textlink="">
      <xdr:nvSpPr>
        <xdr:cNvPr id="810" name="テキスト ボックス 809"/>
        <xdr:cNvSpPr txBox="1"/>
      </xdr:nvSpPr>
      <xdr:spPr>
        <a:xfrm>
          <a:off x="19310428" y="9908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146279</xdr:rowOff>
    </xdr:from>
    <xdr:to>
      <xdr:col>98</xdr:col>
      <xdr:colOff>38100</xdr:colOff>
      <xdr:row>57</xdr:row>
      <xdr:rowOff>76429</xdr:rowOff>
    </xdr:to>
    <xdr:sp macro="" textlink="">
      <xdr:nvSpPr>
        <xdr:cNvPr id="811" name="フローチャート: 判断 810"/>
        <xdr:cNvSpPr/>
      </xdr:nvSpPr>
      <xdr:spPr>
        <a:xfrm>
          <a:off x="18605500" y="974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92956</xdr:rowOff>
    </xdr:from>
    <xdr:ext cx="469744" cy="259045"/>
    <xdr:sp macro="" textlink="">
      <xdr:nvSpPr>
        <xdr:cNvPr id="812" name="テキスト ボックス 811"/>
        <xdr:cNvSpPr txBox="1"/>
      </xdr:nvSpPr>
      <xdr:spPr>
        <a:xfrm>
          <a:off x="18421428" y="9522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25883</xdr:rowOff>
    </xdr:from>
    <xdr:to>
      <xdr:col>116</xdr:col>
      <xdr:colOff>114300</xdr:colOff>
      <xdr:row>57</xdr:row>
      <xdr:rowOff>127483</xdr:rowOff>
    </xdr:to>
    <xdr:sp macro="" textlink="">
      <xdr:nvSpPr>
        <xdr:cNvPr id="818" name="楕円 817"/>
        <xdr:cNvSpPr/>
      </xdr:nvSpPr>
      <xdr:spPr>
        <a:xfrm>
          <a:off x="22110700" y="979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48760</xdr:rowOff>
    </xdr:from>
    <xdr:ext cx="469744" cy="259045"/>
    <xdr:sp macro="" textlink="">
      <xdr:nvSpPr>
        <xdr:cNvPr id="819" name="貸付金該当値テキスト"/>
        <xdr:cNvSpPr txBox="1"/>
      </xdr:nvSpPr>
      <xdr:spPr>
        <a:xfrm>
          <a:off x="22212300" y="964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134848</xdr:rowOff>
    </xdr:from>
    <xdr:to>
      <xdr:col>112</xdr:col>
      <xdr:colOff>38100</xdr:colOff>
      <xdr:row>57</xdr:row>
      <xdr:rowOff>64998</xdr:rowOff>
    </xdr:to>
    <xdr:sp macro="" textlink="">
      <xdr:nvSpPr>
        <xdr:cNvPr id="820" name="楕円 819"/>
        <xdr:cNvSpPr/>
      </xdr:nvSpPr>
      <xdr:spPr>
        <a:xfrm>
          <a:off x="21272500" y="973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81525</xdr:rowOff>
    </xdr:from>
    <xdr:ext cx="469744" cy="259045"/>
    <xdr:sp macro="" textlink="">
      <xdr:nvSpPr>
        <xdr:cNvPr id="821" name="テキスト ボックス 820"/>
        <xdr:cNvSpPr txBox="1"/>
      </xdr:nvSpPr>
      <xdr:spPr>
        <a:xfrm>
          <a:off x="21088428" y="9511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140564</xdr:rowOff>
    </xdr:from>
    <xdr:to>
      <xdr:col>107</xdr:col>
      <xdr:colOff>101600</xdr:colOff>
      <xdr:row>57</xdr:row>
      <xdr:rowOff>70714</xdr:rowOff>
    </xdr:to>
    <xdr:sp macro="" textlink="">
      <xdr:nvSpPr>
        <xdr:cNvPr id="822" name="楕円 821"/>
        <xdr:cNvSpPr/>
      </xdr:nvSpPr>
      <xdr:spPr>
        <a:xfrm>
          <a:off x="20383500" y="974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87241</xdr:rowOff>
    </xdr:from>
    <xdr:ext cx="469744" cy="259045"/>
    <xdr:sp macro="" textlink="">
      <xdr:nvSpPr>
        <xdr:cNvPr id="823" name="テキスト ボックス 822"/>
        <xdr:cNvSpPr txBox="1"/>
      </xdr:nvSpPr>
      <xdr:spPr>
        <a:xfrm>
          <a:off x="20199428" y="9516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151155</xdr:rowOff>
    </xdr:from>
    <xdr:to>
      <xdr:col>102</xdr:col>
      <xdr:colOff>165100</xdr:colOff>
      <xdr:row>57</xdr:row>
      <xdr:rowOff>81305</xdr:rowOff>
    </xdr:to>
    <xdr:sp macro="" textlink="">
      <xdr:nvSpPr>
        <xdr:cNvPr id="824" name="楕円 823"/>
        <xdr:cNvSpPr/>
      </xdr:nvSpPr>
      <xdr:spPr>
        <a:xfrm>
          <a:off x="19494500" y="975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97832</xdr:rowOff>
    </xdr:from>
    <xdr:ext cx="469744" cy="259045"/>
    <xdr:sp macro="" textlink="">
      <xdr:nvSpPr>
        <xdr:cNvPr id="825" name="テキスト ボックス 824"/>
        <xdr:cNvSpPr txBox="1"/>
      </xdr:nvSpPr>
      <xdr:spPr>
        <a:xfrm>
          <a:off x="19310428" y="9527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156413</xdr:rowOff>
    </xdr:from>
    <xdr:to>
      <xdr:col>98</xdr:col>
      <xdr:colOff>38100</xdr:colOff>
      <xdr:row>57</xdr:row>
      <xdr:rowOff>86563</xdr:rowOff>
    </xdr:to>
    <xdr:sp macro="" textlink="">
      <xdr:nvSpPr>
        <xdr:cNvPr id="826" name="楕円 825"/>
        <xdr:cNvSpPr/>
      </xdr:nvSpPr>
      <xdr:spPr>
        <a:xfrm>
          <a:off x="18605500" y="9757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77690</xdr:rowOff>
    </xdr:from>
    <xdr:ext cx="469744" cy="259045"/>
    <xdr:sp macro="" textlink="">
      <xdr:nvSpPr>
        <xdr:cNvPr id="827" name="テキスト ボックス 826"/>
        <xdr:cNvSpPr txBox="1"/>
      </xdr:nvSpPr>
      <xdr:spPr>
        <a:xfrm>
          <a:off x="18421428" y="9850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9" name="直線コネクタ 838"/>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0" name="テキスト ボックス 839"/>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1" name="直線コネクタ 840"/>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2" name="テキスト ボックス 841"/>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3" name="直線コネクタ 84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4" name="テキスト ボックス 84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5" name="直線コネクタ 844"/>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6" name="テキスト ボックス 845"/>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7" name="直線コネクタ 846"/>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8" name="テキスト ボックス 847"/>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122574</xdr:rowOff>
    </xdr:from>
    <xdr:to>
      <xdr:col>116</xdr:col>
      <xdr:colOff>62864</xdr:colOff>
      <xdr:row>78</xdr:row>
      <xdr:rowOff>52679</xdr:rowOff>
    </xdr:to>
    <xdr:cxnSp macro="">
      <xdr:nvCxnSpPr>
        <xdr:cNvPr id="852" name="直線コネクタ 851"/>
        <xdr:cNvCxnSpPr/>
      </xdr:nvCxnSpPr>
      <xdr:spPr>
        <a:xfrm flipV="1">
          <a:off x="22159595" y="12466974"/>
          <a:ext cx="1269" cy="958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56506</xdr:rowOff>
    </xdr:from>
    <xdr:ext cx="534377" cy="259045"/>
    <xdr:sp macro="" textlink="">
      <xdr:nvSpPr>
        <xdr:cNvPr id="853" name="繰出金最小値テキスト"/>
        <xdr:cNvSpPr txBox="1"/>
      </xdr:nvSpPr>
      <xdr:spPr>
        <a:xfrm>
          <a:off x="22212300" y="13429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52679</xdr:rowOff>
    </xdr:from>
    <xdr:to>
      <xdr:col>116</xdr:col>
      <xdr:colOff>152400</xdr:colOff>
      <xdr:row>78</xdr:row>
      <xdr:rowOff>52679</xdr:rowOff>
    </xdr:to>
    <xdr:cxnSp macro="">
      <xdr:nvCxnSpPr>
        <xdr:cNvPr id="854" name="直線コネクタ 853"/>
        <xdr:cNvCxnSpPr/>
      </xdr:nvCxnSpPr>
      <xdr:spPr>
        <a:xfrm>
          <a:off x="22072600" y="13425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71</xdr:row>
      <xdr:rowOff>69251</xdr:rowOff>
    </xdr:from>
    <xdr:ext cx="534377" cy="259045"/>
    <xdr:sp macro="" textlink="">
      <xdr:nvSpPr>
        <xdr:cNvPr id="855" name="繰出金最大値テキスト"/>
        <xdr:cNvSpPr txBox="1"/>
      </xdr:nvSpPr>
      <xdr:spPr>
        <a:xfrm>
          <a:off x="22212300" y="1224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122574</xdr:rowOff>
    </xdr:from>
    <xdr:to>
      <xdr:col>116</xdr:col>
      <xdr:colOff>152400</xdr:colOff>
      <xdr:row>72</xdr:row>
      <xdr:rowOff>122574</xdr:rowOff>
    </xdr:to>
    <xdr:cxnSp macro="">
      <xdr:nvCxnSpPr>
        <xdr:cNvPr id="856" name="直線コネクタ 855"/>
        <xdr:cNvCxnSpPr/>
      </xdr:nvCxnSpPr>
      <xdr:spPr>
        <a:xfrm>
          <a:off x="22072600" y="12466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136995</xdr:rowOff>
    </xdr:from>
    <xdr:to>
      <xdr:col>116</xdr:col>
      <xdr:colOff>63500</xdr:colOff>
      <xdr:row>75</xdr:row>
      <xdr:rowOff>138729</xdr:rowOff>
    </xdr:to>
    <xdr:cxnSp macro="">
      <xdr:nvCxnSpPr>
        <xdr:cNvPr id="857" name="直線コネクタ 856"/>
        <xdr:cNvCxnSpPr/>
      </xdr:nvCxnSpPr>
      <xdr:spPr>
        <a:xfrm>
          <a:off x="21323300" y="12309945"/>
          <a:ext cx="838200" cy="687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90625</xdr:rowOff>
    </xdr:from>
    <xdr:ext cx="534377" cy="259045"/>
    <xdr:sp macro="" textlink="">
      <xdr:nvSpPr>
        <xdr:cNvPr id="858" name="繰出金平均値テキスト"/>
        <xdr:cNvSpPr txBox="1"/>
      </xdr:nvSpPr>
      <xdr:spPr>
        <a:xfrm>
          <a:off x="22212300" y="129493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112198</xdr:rowOff>
    </xdr:from>
    <xdr:to>
      <xdr:col>116</xdr:col>
      <xdr:colOff>114300</xdr:colOff>
      <xdr:row>76</xdr:row>
      <xdr:rowOff>42348</xdr:rowOff>
    </xdr:to>
    <xdr:sp macro="" textlink="">
      <xdr:nvSpPr>
        <xdr:cNvPr id="859" name="フローチャート: 判断 858"/>
        <xdr:cNvSpPr/>
      </xdr:nvSpPr>
      <xdr:spPr>
        <a:xfrm>
          <a:off x="22110700" y="12970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136995</xdr:rowOff>
    </xdr:from>
    <xdr:to>
      <xdr:col>111</xdr:col>
      <xdr:colOff>177800</xdr:colOff>
      <xdr:row>72</xdr:row>
      <xdr:rowOff>8045</xdr:rowOff>
    </xdr:to>
    <xdr:cxnSp macro="">
      <xdr:nvCxnSpPr>
        <xdr:cNvPr id="860" name="直線コネクタ 859"/>
        <xdr:cNvCxnSpPr/>
      </xdr:nvCxnSpPr>
      <xdr:spPr>
        <a:xfrm flipV="1">
          <a:off x="20434300" y="12309945"/>
          <a:ext cx="889000" cy="42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101778</xdr:rowOff>
    </xdr:from>
    <xdr:to>
      <xdr:col>112</xdr:col>
      <xdr:colOff>38100</xdr:colOff>
      <xdr:row>76</xdr:row>
      <xdr:rowOff>31927</xdr:rowOff>
    </xdr:to>
    <xdr:sp macro="" textlink="">
      <xdr:nvSpPr>
        <xdr:cNvPr id="861" name="フローチャート: 判断 860"/>
        <xdr:cNvSpPr/>
      </xdr:nvSpPr>
      <xdr:spPr>
        <a:xfrm>
          <a:off x="21272500" y="1296052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23055</xdr:rowOff>
    </xdr:from>
    <xdr:ext cx="534377" cy="259045"/>
    <xdr:sp macro="" textlink="">
      <xdr:nvSpPr>
        <xdr:cNvPr id="862" name="テキスト ボックス 861"/>
        <xdr:cNvSpPr txBox="1"/>
      </xdr:nvSpPr>
      <xdr:spPr>
        <a:xfrm>
          <a:off x="21056111" y="13053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8045</xdr:rowOff>
    </xdr:from>
    <xdr:to>
      <xdr:col>107</xdr:col>
      <xdr:colOff>50800</xdr:colOff>
      <xdr:row>72</xdr:row>
      <xdr:rowOff>82512</xdr:rowOff>
    </xdr:to>
    <xdr:cxnSp macro="">
      <xdr:nvCxnSpPr>
        <xdr:cNvPr id="863" name="直線コネクタ 862"/>
        <xdr:cNvCxnSpPr/>
      </xdr:nvCxnSpPr>
      <xdr:spPr>
        <a:xfrm flipV="1">
          <a:off x="19545300" y="12352445"/>
          <a:ext cx="889000" cy="74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140144</xdr:rowOff>
    </xdr:from>
    <xdr:to>
      <xdr:col>107</xdr:col>
      <xdr:colOff>101600</xdr:colOff>
      <xdr:row>76</xdr:row>
      <xdr:rowOff>70293</xdr:rowOff>
    </xdr:to>
    <xdr:sp macro="" textlink="">
      <xdr:nvSpPr>
        <xdr:cNvPr id="864" name="フローチャート: 判断 863"/>
        <xdr:cNvSpPr/>
      </xdr:nvSpPr>
      <xdr:spPr>
        <a:xfrm>
          <a:off x="20383500" y="1299889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61422</xdr:rowOff>
    </xdr:from>
    <xdr:ext cx="534377" cy="259045"/>
    <xdr:sp macro="" textlink="">
      <xdr:nvSpPr>
        <xdr:cNvPr id="865" name="テキスト ボックス 864"/>
        <xdr:cNvSpPr txBox="1"/>
      </xdr:nvSpPr>
      <xdr:spPr>
        <a:xfrm>
          <a:off x="20167111" y="13091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82512</xdr:rowOff>
    </xdr:from>
    <xdr:to>
      <xdr:col>102</xdr:col>
      <xdr:colOff>114300</xdr:colOff>
      <xdr:row>72</xdr:row>
      <xdr:rowOff>86475</xdr:rowOff>
    </xdr:to>
    <xdr:cxnSp macro="">
      <xdr:nvCxnSpPr>
        <xdr:cNvPr id="866" name="直線コネクタ 865"/>
        <xdr:cNvCxnSpPr/>
      </xdr:nvCxnSpPr>
      <xdr:spPr>
        <a:xfrm flipV="1">
          <a:off x="18656300" y="12426912"/>
          <a:ext cx="889000" cy="3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142107</xdr:rowOff>
    </xdr:from>
    <xdr:to>
      <xdr:col>102</xdr:col>
      <xdr:colOff>165100</xdr:colOff>
      <xdr:row>76</xdr:row>
      <xdr:rowOff>72256</xdr:rowOff>
    </xdr:to>
    <xdr:sp macro="" textlink="">
      <xdr:nvSpPr>
        <xdr:cNvPr id="867" name="フローチャート: 判断 866"/>
        <xdr:cNvSpPr/>
      </xdr:nvSpPr>
      <xdr:spPr>
        <a:xfrm>
          <a:off x="19494500" y="1300085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63383</xdr:rowOff>
    </xdr:from>
    <xdr:ext cx="534377" cy="259045"/>
    <xdr:sp macro="" textlink="">
      <xdr:nvSpPr>
        <xdr:cNvPr id="868" name="テキスト ボックス 867"/>
        <xdr:cNvSpPr txBox="1"/>
      </xdr:nvSpPr>
      <xdr:spPr>
        <a:xfrm>
          <a:off x="19278111" y="13093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125914</xdr:rowOff>
    </xdr:from>
    <xdr:to>
      <xdr:col>98</xdr:col>
      <xdr:colOff>38100</xdr:colOff>
      <xdr:row>76</xdr:row>
      <xdr:rowOff>56065</xdr:rowOff>
    </xdr:to>
    <xdr:sp macro="" textlink="">
      <xdr:nvSpPr>
        <xdr:cNvPr id="869" name="フローチャート: 判断 868"/>
        <xdr:cNvSpPr/>
      </xdr:nvSpPr>
      <xdr:spPr>
        <a:xfrm>
          <a:off x="18605500" y="1298466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47192</xdr:rowOff>
    </xdr:from>
    <xdr:ext cx="534377" cy="259045"/>
    <xdr:sp macro="" textlink="">
      <xdr:nvSpPr>
        <xdr:cNvPr id="870" name="テキスト ボックス 869"/>
        <xdr:cNvSpPr txBox="1"/>
      </xdr:nvSpPr>
      <xdr:spPr>
        <a:xfrm>
          <a:off x="18389111" y="1307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87929</xdr:rowOff>
    </xdr:from>
    <xdr:to>
      <xdr:col>116</xdr:col>
      <xdr:colOff>114300</xdr:colOff>
      <xdr:row>76</xdr:row>
      <xdr:rowOff>18080</xdr:rowOff>
    </xdr:to>
    <xdr:sp macro="" textlink="">
      <xdr:nvSpPr>
        <xdr:cNvPr id="876" name="楕円 875"/>
        <xdr:cNvSpPr/>
      </xdr:nvSpPr>
      <xdr:spPr>
        <a:xfrm>
          <a:off x="22110700" y="1294667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110806</xdr:rowOff>
    </xdr:from>
    <xdr:ext cx="534377" cy="259045"/>
    <xdr:sp macro="" textlink="">
      <xdr:nvSpPr>
        <xdr:cNvPr id="877" name="繰出金該当値テキスト"/>
        <xdr:cNvSpPr txBox="1"/>
      </xdr:nvSpPr>
      <xdr:spPr>
        <a:xfrm>
          <a:off x="22212300" y="12798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86195</xdr:rowOff>
    </xdr:from>
    <xdr:to>
      <xdr:col>112</xdr:col>
      <xdr:colOff>38100</xdr:colOff>
      <xdr:row>72</xdr:row>
      <xdr:rowOff>16345</xdr:rowOff>
    </xdr:to>
    <xdr:sp macro="" textlink="">
      <xdr:nvSpPr>
        <xdr:cNvPr id="878" name="楕円 877"/>
        <xdr:cNvSpPr/>
      </xdr:nvSpPr>
      <xdr:spPr>
        <a:xfrm>
          <a:off x="21272500" y="1225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32872</xdr:rowOff>
    </xdr:from>
    <xdr:ext cx="534377" cy="259045"/>
    <xdr:sp macro="" textlink="">
      <xdr:nvSpPr>
        <xdr:cNvPr id="879" name="テキスト ボックス 878"/>
        <xdr:cNvSpPr txBox="1"/>
      </xdr:nvSpPr>
      <xdr:spPr>
        <a:xfrm>
          <a:off x="21056111" y="12034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128695</xdr:rowOff>
    </xdr:from>
    <xdr:to>
      <xdr:col>107</xdr:col>
      <xdr:colOff>101600</xdr:colOff>
      <xdr:row>72</xdr:row>
      <xdr:rowOff>58845</xdr:rowOff>
    </xdr:to>
    <xdr:sp macro="" textlink="">
      <xdr:nvSpPr>
        <xdr:cNvPr id="880" name="楕円 879"/>
        <xdr:cNvSpPr/>
      </xdr:nvSpPr>
      <xdr:spPr>
        <a:xfrm>
          <a:off x="20383500" y="12301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75372</xdr:rowOff>
    </xdr:from>
    <xdr:ext cx="534377" cy="259045"/>
    <xdr:sp macro="" textlink="">
      <xdr:nvSpPr>
        <xdr:cNvPr id="881" name="テキスト ボックス 880"/>
        <xdr:cNvSpPr txBox="1"/>
      </xdr:nvSpPr>
      <xdr:spPr>
        <a:xfrm>
          <a:off x="20167111" y="12076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31712</xdr:rowOff>
    </xdr:from>
    <xdr:to>
      <xdr:col>102</xdr:col>
      <xdr:colOff>165100</xdr:colOff>
      <xdr:row>72</xdr:row>
      <xdr:rowOff>133312</xdr:rowOff>
    </xdr:to>
    <xdr:sp macro="" textlink="">
      <xdr:nvSpPr>
        <xdr:cNvPr id="882" name="楕円 881"/>
        <xdr:cNvSpPr/>
      </xdr:nvSpPr>
      <xdr:spPr>
        <a:xfrm>
          <a:off x="19494500" y="12376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149839</xdr:rowOff>
    </xdr:from>
    <xdr:ext cx="534377" cy="259045"/>
    <xdr:sp macro="" textlink="">
      <xdr:nvSpPr>
        <xdr:cNvPr id="883" name="テキスト ボックス 882"/>
        <xdr:cNvSpPr txBox="1"/>
      </xdr:nvSpPr>
      <xdr:spPr>
        <a:xfrm>
          <a:off x="19278111" y="12151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35675</xdr:rowOff>
    </xdr:from>
    <xdr:to>
      <xdr:col>98</xdr:col>
      <xdr:colOff>38100</xdr:colOff>
      <xdr:row>72</xdr:row>
      <xdr:rowOff>137275</xdr:rowOff>
    </xdr:to>
    <xdr:sp macro="" textlink="">
      <xdr:nvSpPr>
        <xdr:cNvPr id="884" name="楕円 883"/>
        <xdr:cNvSpPr/>
      </xdr:nvSpPr>
      <xdr:spPr>
        <a:xfrm>
          <a:off x="18605500" y="1238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153802</xdr:rowOff>
    </xdr:from>
    <xdr:ext cx="534377" cy="259045"/>
    <xdr:sp macro="" textlink="">
      <xdr:nvSpPr>
        <xdr:cNvPr id="885" name="テキスト ボックス 884"/>
        <xdr:cNvSpPr txBox="1"/>
      </xdr:nvSpPr>
      <xdr:spPr>
        <a:xfrm>
          <a:off x="18389111" y="12155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歳出決算総額は、住民一人当たり</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759,807</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円となっており、前年度（</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765,082</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円）より</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0.7</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人件費は</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124,873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円で前年度（</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112,137</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円）より</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11.4%</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増加し、類似団体平均を</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19,114</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円上回った。会計年度任用職員の給与改定や勤勉手当の支給開始による増加が主な要因である。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物件費は</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125,262</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円で前年度（</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146,588</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円）より</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14.5%</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減少し、類似団体平均を</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19,580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上回った。収蔵資料デジタルアーカイブ化事業の実施による増加の一方、ふるさと納税返礼品事業の減少や、生活応援商品券事業・高機能消防指令センター更新事業の事業終了による皆減などが主な要因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補助費等は</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84,629</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円で前年度（</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49,904</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円）より</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69.6</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％増加し、類似団体平均を</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24,232</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円下回った。令和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日に下水道事業が公営企業化し、繰出金が補助費等へ振り替わったことが主な要因である。なお、同様の理由により繰出金は</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51,051</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円で前年度（</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87,142</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円）より</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41.4</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％減少した。</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積立金は</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41,704</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円で前年度（</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55,464</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円）より</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24.8</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％減少し、類似団体平均を</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1,592</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下回った。ふるさと納税の増収や一般寄付金の増加に伴いみらい創造基金積立金が増加したものの、前年度の社会教育施設整備基金から公共施設等総合管理基金への移行が皆減したことなどが主な要因であ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災害復旧事業費は</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11,573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円で前年度（</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1,186</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円）より</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875.8</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％増加し、類似団体平均を</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6,044</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円上回った。令和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月に発生した豪雨災害への応急対応や災害復旧に係る経費の大幅な増加が要因である。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秋田県にかほ市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22,075
21,924
241.13
17,534,615
16,772,750
691,182
9,220,525
12,396,221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50.0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51879</xdr:rowOff>
    </xdr:from>
    <xdr:to>
      <xdr:col>24</xdr:col>
      <xdr:colOff>62865</xdr:colOff>
      <xdr:row>37</xdr:row>
      <xdr:rowOff>152273</xdr:rowOff>
    </xdr:to>
    <xdr:cxnSp macro="">
      <xdr:nvCxnSpPr>
        <xdr:cNvPr id="56" name="直線コネクタ 55"/>
        <xdr:cNvCxnSpPr/>
      </xdr:nvCxnSpPr>
      <xdr:spPr>
        <a:xfrm flipV="1">
          <a:off x="4633595" y="5195379"/>
          <a:ext cx="1270" cy="1300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156100</xdr:rowOff>
    </xdr:from>
    <xdr:ext cx="469744" cy="259045"/>
    <xdr:sp macro="" textlink="">
      <xdr:nvSpPr>
        <xdr:cNvPr id="57" name="議会費最小値テキスト"/>
        <xdr:cNvSpPr txBox="1"/>
      </xdr:nvSpPr>
      <xdr:spPr>
        <a:xfrm>
          <a:off x="4686300" y="649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152273</xdr:rowOff>
    </xdr:from>
    <xdr:to>
      <xdr:col>24</xdr:col>
      <xdr:colOff>152400</xdr:colOff>
      <xdr:row>37</xdr:row>
      <xdr:rowOff>152273</xdr:rowOff>
    </xdr:to>
    <xdr:cxnSp macro="">
      <xdr:nvCxnSpPr>
        <xdr:cNvPr id="58" name="直線コネクタ 57"/>
        <xdr:cNvCxnSpPr/>
      </xdr:nvCxnSpPr>
      <xdr:spPr>
        <a:xfrm>
          <a:off x="4546600" y="6495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170006</xdr:rowOff>
    </xdr:from>
    <xdr:ext cx="534377" cy="259045"/>
    <xdr:sp macro="" textlink="">
      <xdr:nvSpPr>
        <xdr:cNvPr id="59" name="議会費最大値テキスト"/>
        <xdr:cNvSpPr txBox="1"/>
      </xdr:nvSpPr>
      <xdr:spPr>
        <a:xfrm>
          <a:off x="4686300" y="4970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51879</xdr:rowOff>
    </xdr:from>
    <xdr:to>
      <xdr:col>24</xdr:col>
      <xdr:colOff>152400</xdr:colOff>
      <xdr:row>30</xdr:row>
      <xdr:rowOff>51879</xdr:rowOff>
    </xdr:to>
    <xdr:cxnSp macro="">
      <xdr:nvCxnSpPr>
        <xdr:cNvPr id="60" name="直線コネクタ 59"/>
        <xdr:cNvCxnSpPr/>
      </xdr:nvCxnSpPr>
      <xdr:spPr>
        <a:xfrm>
          <a:off x="4546600" y="5195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42735</xdr:rowOff>
    </xdr:from>
    <xdr:to>
      <xdr:col>24</xdr:col>
      <xdr:colOff>63500</xdr:colOff>
      <xdr:row>35</xdr:row>
      <xdr:rowOff>81978</xdr:rowOff>
    </xdr:to>
    <xdr:cxnSp macro="">
      <xdr:nvCxnSpPr>
        <xdr:cNvPr id="61" name="直線コネクタ 60"/>
        <xdr:cNvCxnSpPr/>
      </xdr:nvCxnSpPr>
      <xdr:spPr>
        <a:xfrm flipV="1">
          <a:off x="3797300" y="6043485"/>
          <a:ext cx="838200" cy="39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57230</xdr:rowOff>
    </xdr:from>
    <xdr:ext cx="469744" cy="259045"/>
    <xdr:sp macro="" textlink="">
      <xdr:nvSpPr>
        <xdr:cNvPr id="62" name="議会費平均値テキスト"/>
        <xdr:cNvSpPr txBox="1"/>
      </xdr:nvSpPr>
      <xdr:spPr>
        <a:xfrm>
          <a:off x="4686300" y="60579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78803</xdr:rowOff>
    </xdr:from>
    <xdr:to>
      <xdr:col>24</xdr:col>
      <xdr:colOff>114300</xdr:colOff>
      <xdr:row>36</xdr:row>
      <xdr:rowOff>8953</xdr:rowOff>
    </xdr:to>
    <xdr:sp macro="" textlink="">
      <xdr:nvSpPr>
        <xdr:cNvPr id="63" name="フローチャート: 判断 62"/>
        <xdr:cNvSpPr/>
      </xdr:nvSpPr>
      <xdr:spPr>
        <a:xfrm>
          <a:off x="4584700" y="6079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81978</xdr:rowOff>
    </xdr:from>
    <xdr:to>
      <xdr:col>19</xdr:col>
      <xdr:colOff>177800</xdr:colOff>
      <xdr:row>35</xdr:row>
      <xdr:rowOff>152845</xdr:rowOff>
    </xdr:to>
    <xdr:cxnSp macro="">
      <xdr:nvCxnSpPr>
        <xdr:cNvPr id="64" name="直線コネクタ 63"/>
        <xdr:cNvCxnSpPr/>
      </xdr:nvCxnSpPr>
      <xdr:spPr>
        <a:xfrm flipV="1">
          <a:off x="2908300" y="6082728"/>
          <a:ext cx="889000" cy="7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104140</xdr:rowOff>
    </xdr:from>
    <xdr:to>
      <xdr:col>20</xdr:col>
      <xdr:colOff>38100</xdr:colOff>
      <xdr:row>36</xdr:row>
      <xdr:rowOff>34290</xdr:rowOff>
    </xdr:to>
    <xdr:sp macro="" textlink="">
      <xdr:nvSpPr>
        <xdr:cNvPr id="65" name="フローチャート: 判断 64"/>
        <xdr:cNvSpPr/>
      </xdr:nvSpPr>
      <xdr:spPr>
        <a:xfrm>
          <a:off x="3746500" y="61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25417</xdr:rowOff>
    </xdr:from>
    <xdr:ext cx="469744" cy="259045"/>
    <xdr:sp macro="" textlink="">
      <xdr:nvSpPr>
        <xdr:cNvPr id="66" name="テキスト ボックス 65"/>
        <xdr:cNvSpPr txBox="1"/>
      </xdr:nvSpPr>
      <xdr:spPr>
        <a:xfrm>
          <a:off x="3562428" y="6197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74359</xdr:rowOff>
    </xdr:from>
    <xdr:to>
      <xdr:col>15</xdr:col>
      <xdr:colOff>50800</xdr:colOff>
      <xdr:row>35</xdr:row>
      <xdr:rowOff>152845</xdr:rowOff>
    </xdr:to>
    <xdr:cxnSp macro="">
      <xdr:nvCxnSpPr>
        <xdr:cNvPr id="67" name="直線コネクタ 66"/>
        <xdr:cNvCxnSpPr/>
      </xdr:nvCxnSpPr>
      <xdr:spPr>
        <a:xfrm>
          <a:off x="2019300" y="6075109"/>
          <a:ext cx="889000" cy="78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99759</xdr:rowOff>
    </xdr:from>
    <xdr:to>
      <xdr:col>15</xdr:col>
      <xdr:colOff>101600</xdr:colOff>
      <xdr:row>36</xdr:row>
      <xdr:rowOff>29909</xdr:rowOff>
    </xdr:to>
    <xdr:sp macro="" textlink="">
      <xdr:nvSpPr>
        <xdr:cNvPr id="68" name="フローチャート: 判断 67"/>
        <xdr:cNvSpPr/>
      </xdr:nvSpPr>
      <xdr:spPr>
        <a:xfrm>
          <a:off x="2857500" y="6100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46436</xdr:rowOff>
    </xdr:from>
    <xdr:ext cx="469744" cy="259045"/>
    <xdr:sp macro="" textlink="">
      <xdr:nvSpPr>
        <xdr:cNvPr id="69" name="テキスト ボックス 68"/>
        <xdr:cNvSpPr txBox="1"/>
      </xdr:nvSpPr>
      <xdr:spPr>
        <a:xfrm>
          <a:off x="2673428" y="5875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74359</xdr:rowOff>
    </xdr:from>
    <xdr:to>
      <xdr:col>10</xdr:col>
      <xdr:colOff>114300</xdr:colOff>
      <xdr:row>35</xdr:row>
      <xdr:rowOff>95314</xdr:rowOff>
    </xdr:to>
    <xdr:cxnSp macro="">
      <xdr:nvCxnSpPr>
        <xdr:cNvPr id="70" name="直線コネクタ 69"/>
        <xdr:cNvCxnSpPr/>
      </xdr:nvCxnSpPr>
      <xdr:spPr>
        <a:xfrm flipV="1">
          <a:off x="1130300" y="6075109"/>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123761</xdr:rowOff>
    </xdr:from>
    <xdr:to>
      <xdr:col>10</xdr:col>
      <xdr:colOff>165100</xdr:colOff>
      <xdr:row>36</xdr:row>
      <xdr:rowOff>53911</xdr:rowOff>
    </xdr:to>
    <xdr:sp macro="" textlink="">
      <xdr:nvSpPr>
        <xdr:cNvPr id="71" name="フローチャート: 判断 70"/>
        <xdr:cNvSpPr/>
      </xdr:nvSpPr>
      <xdr:spPr>
        <a:xfrm>
          <a:off x="1968500" y="6124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45038</xdr:rowOff>
    </xdr:from>
    <xdr:ext cx="469744" cy="259045"/>
    <xdr:sp macro="" textlink="">
      <xdr:nvSpPr>
        <xdr:cNvPr id="72" name="テキスト ボックス 71"/>
        <xdr:cNvSpPr txBox="1"/>
      </xdr:nvSpPr>
      <xdr:spPr>
        <a:xfrm>
          <a:off x="1784428" y="6217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118237</xdr:rowOff>
    </xdr:from>
    <xdr:to>
      <xdr:col>6</xdr:col>
      <xdr:colOff>38100</xdr:colOff>
      <xdr:row>36</xdr:row>
      <xdr:rowOff>48387</xdr:rowOff>
    </xdr:to>
    <xdr:sp macro="" textlink="">
      <xdr:nvSpPr>
        <xdr:cNvPr id="73" name="フローチャート: 判断 72"/>
        <xdr:cNvSpPr/>
      </xdr:nvSpPr>
      <xdr:spPr>
        <a:xfrm>
          <a:off x="1079500" y="61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39514</xdr:rowOff>
    </xdr:from>
    <xdr:ext cx="469744" cy="259045"/>
    <xdr:sp macro="" textlink="">
      <xdr:nvSpPr>
        <xdr:cNvPr id="74" name="テキスト ボックス 73"/>
        <xdr:cNvSpPr txBox="1"/>
      </xdr:nvSpPr>
      <xdr:spPr>
        <a:xfrm>
          <a:off x="895428" y="6211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163385</xdr:rowOff>
    </xdr:from>
    <xdr:to>
      <xdr:col>24</xdr:col>
      <xdr:colOff>114300</xdr:colOff>
      <xdr:row>35</xdr:row>
      <xdr:rowOff>93535</xdr:rowOff>
    </xdr:to>
    <xdr:sp macro="" textlink="">
      <xdr:nvSpPr>
        <xdr:cNvPr id="80" name="楕円 79"/>
        <xdr:cNvSpPr/>
      </xdr:nvSpPr>
      <xdr:spPr>
        <a:xfrm>
          <a:off x="4584700" y="59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14812</xdr:rowOff>
    </xdr:from>
    <xdr:ext cx="469744" cy="259045"/>
    <xdr:sp macro="" textlink="">
      <xdr:nvSpPr>
        <xdr:cNvPr id="81" name="議会費該当値テキスト"/>
        <xdr:cNvSpPr txBox="1"/>
      </xdr:nvSpPr>
      <xdr:spPr>
        <a:xfrm>
          <a:off x="4686300" y="5844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31178</xdr:rowOff>
    </xdr:from>
    <xdr:to>
      <xdr:col>20</xdr:col>
      <xdr:colOff>38100</xdr:colOff>
      <xdr:row>35</xdr:row>
      <xdr:rowOff>132778</xdr:rowOff>
    </xdr:to>
    <xdr:sp macro="" textlink="">
      <xdr:nvSpPr>
        <xdr:cNvPr id="82" name="楕円 81"/>
        <xdr:cNvSpPr/>
      </xdr:nvSpPr>
      <xdr:spPr>
        <a:xfrm>
          <a:off x="3746500" y="603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149305</xdr:rowOff>
    </xdr:from>
    <xdr:ext cx="469744" cy="259045"/>
    <xdr:sp macro="" textlink="">
      <xdr:nvSpPr>
        <xdr:cNvPr id="83" name="テキスト ボックス 82"/>
        <xdr:cNvSpPr txBox="1"/>
      </xdr:nvSpPr>
      <xdr:spPr>
        <a:xfrm>
          <a:off x="3562428" y="5807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102045</xdr:rowOff>
    </xdr:from>
    <xdr:to>
      <xdr:col>15</xdr:col>
      <xdr:colOff>101600</xdr:colOff>
      <xdr:row>36</xdr:row>
      <xdr:rowOff>32195</xdr:rowOff>
    </xdr:to>
    <xdr:sp macro="" textlink="">
      <xdr:nvSpPr>
        <xdr:cNvPr id="84" name="楕円 83"/>
        <xdr:cNvSpPr/>
      </xdr:nvSpPr>
      <xdr:spPr>
        <a:xfrm>
          <a:off x="2857500" y="6102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23322</xdr:rowOff>
    </xdr:from>
    <xdr:ext cx="469744" cy="259045"/>
    <xdr:sp macro="" textlink="">
      <xdr:nvSpPr>
        <xdr:cNvPr id="85" name="テキスト ボックス 84"/>
        <xdr:cNvSpPr txBox="1"/>
      </xdr:nvSpPr>
      <xdr:spPr>
        <a:xfrm>
          <a:off x="2673428" y="6195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23559</xdr:rowOff>
    </xdr:from>
    <xdr:to>
      <xdr:col>10</xdr:col>
      <xdr:colOff>165100</xdr:colOff>
      <xdr:row>35</xdr:row>
      <xdr:rowOff>125159</xdr:rowOff>
    </xdr:to>
    <xdr:sp macro="" textlink="">
      <xdr:nvSpPr>
        <xdr:cNvPr id="86" name="楕円 85"/>
        <xdr:cNvSpPr/>
      </xdr:nvSpPr>
      <xdr:spPr>
        <a:xfrm>
          <a:off x="1968500" y="6024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141686</xdr:rowOff>
    </xdr:from>
    <xdr:ext cx="469744" cy="259045"/>
    <xdr:sp macro="" textlink="">
      <xdr:nvSpPr>
        <xdr:cNvPr id="87" name="テキスト ボックス 86"/>
        <xdr:cNvSpPr txBox="1"/>
      </xdr:nvSpPr>
      <xdr:spPr>
        <a:xfrm>
          <a:off x="1784428" y="5799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44514</xdr:rowOff>
    </xdr:from>
    <xdr:to>
      <xdr:col>6</xdr:col>
      <xdr:colOff>38100</xdr:colOff>
      <xdr:row>35</xdr:row>
      <xdr:rowOff>146114</xdr:rowOff>
    </xdr:to>
    <xdr:sp macro="" textlink="">
      <xdr:nvSpPr>
        <xdr:cNvPr id="88" name="楕円 87"/>
        <xdr:cNvSpPr/>
      </xdr:nvSpPr>
      <xdr:spPr>
        <a:xfrm>
          <a:off x="1079500" y="604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162641</xdr:rowOff>
    </xdr:from>
    <xdr:ext cx="469744" cy="259045"/>
    <xdr:sp macro="" textlink="">
      <xdr:nvSpPr>
        <xdr:cNvPr id="89" name="テキスト ボックス 88"/>
        <xdr:cNvSpPr txBox="1"/>
      </xdr:nvSpPr>
      <xdr:spPr>
        <a:xfrm>
          <a:off x="895428" y="5820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22972</xdr:rowOff>
    </xdr:from>
    <xdr:to>
      <xdr:col>24</xdr:col>
      <xdr:colOff>62865</xdr:colOff>
      <xdr:row>57</xdr:row>
      <xdr:rowOff>82020</xdr:rowOff>
    </xdr:to>
    <xdr:cxnSp macro="">
      <xdr:nvCxnSpPr>
        <xdr:cNvPr id="111" name="直線コネクタ 110"/>
        <xdr:cNvCxnSpPr/>
      </xdr:nvCxnSpPr>
      <xdr:spPr>
        <a:xfrm flipV="1">
          <a:off x="4633595" y="8595472"/>
          <a:ext cx="1270" cy="12591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85847</xdr:rowOff>
    </xdr:from>
    <xdr:ext cx="534377" cy="259045"/>
    <xdr:sp macro="" textlink="">
      <xdr:nvSpPr>
        <xdr:cNvPr id="112" name="総務費最小値テキスト"/>
        <xdr:cNvSpPr txBox="1"/>
      </xdr:nvSpPr>
      <xdr:spPr>
        <a:xfrm>
          <a:off x="4686300" y="9858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82020</xdr:rowOff>
    </xdr:from>
    <xdr:to>
      <xdr:col>24</xdr:col>
      <xdr:colOff>152400</xdr:colOff>
      <xdr:row>57</xdr:row>
      <xdr:rowOff>82020</xdr:rowOff>
    </xdr:to>
    <xdr:cxnSp macro="">
      <xdr:nvCxnSpPr>
        <xdr:cNvPr id="113" name="直線コネクタ 112"/>
        <xdr:cNvCxnSpPr/>
      </xdr:nvCxnSpPr>
      <xdr:spPr>
        <a:xfrm>
          <a:off x="4546600" y="9854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141099</xdr:rowOff>
    </xdr:from>
    <xdr:ext cx="599010" cy="259045"/>
    <xdr:sp macro="" textlink="">
      <xdr:nvSpPr>
        <xdr:cNvPr id="114" name="総務費最大値テキスト"/>
        <xdr:cNvSpPr txBox="1"/>
      </xdr:nvSpPr>
      <xdr:spPr>
        <a:xfrm>
          <a:off x="4686300" y="8370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325,531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22972</xdr:rowOff>
    </xdr:from>
    <xdr:to>
      <xdr:col>24</xdr:col>
      <xdr:colOff>152400</xdr:colOff>
      <xdr:row>50</xdr:row>
      <xdr:rowOff>22972</xdr:rowOff>
    </xdr:to>
    <xdr:cxnSp macro="">
      <xdr:nvCxnSpPr>
        <xdr:cNvPr id="115" name="直線コネクタ 114"/>
        <xdr:cNvCxnSpPr/>
      </xdr:nvCxnSpPr>
      <xdr:spPr>
        <a:xfrm>
          <a:off x="4546600" y="8595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120095</xdr:rowOff>
    </xdr:from>
    <xdr:to>
      <xdr:col>24</xdr:col>
      <xdr:colOff>63500</xdr:colOff>
      <xdr:row>55</xdr:row>
      <xdr:rowOff>83135</xdr:rowOff>
    </xdr:to>
    <xdr:cxnSp macro="">
      <xdr:nvCxnSpPr>
        <xdr:cNvPr id="116" name="直線コネクタ 115"/>
        <xdr:cNvCxnSpPr/>
      </xdr:nvCxnSpPr>
      <xdr:spPr>
        <a:xfrm>
          <a:off x="3797300" y="9378395"/>
          <a:ext cx="838200" cy="134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29942</xdr:rowOff>
    </xdr:from>
    <xdr:ext cx="599010" cy="259045"/>
    <xdr:sp macro="" textlink="">
      <xdr:nvSpPr>
        <xdr:cNvPr id="117" name="総務費平均値テキスト"/>
        <xdr:cNvSpPr txBox="1"/>
      </xdr:nvSpPr>
      <xdr:spPr>
        <a:xfrm>
          <a:off x="4686300" y="94596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51515</xdr:rowOff>
    </xdr:from>
    <xdr:to>
      <xdr:col>24</xdr:col>
      <xdr:colOff>114300</xdr:colOff>
      <xdr:row>55</xdr:row>
      <xdr:rowOff>153115</xdr:rowOff>
    </xdr:to>
    <xdr:sp macro="" textlink="">
      <xdr:nvSpPr>
        <xdr:cNvPr id="118" name="フローチャート: 判断 117"/>
        <xdr:cNvSpPr/>
      </xdr:nvSpPr>
      <xdr:spPr>
        <a:xfrm>
          <a:off x="4584700" y="9481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94501</xdr:rowOff>
    </xdr:from>
    <xdr:to>
      <xdr:col>19</xdr:col>
      <xdr:colOff>177800</xdr:colOff>
      <xdr:row>54</xdr:row>
      <xdr:rowOff>120095</xdr:rowOff>
    </xdr:to>
    <xdr:cxnSp macro="">
      <xdr:nvCxnSpPr>
        <xdr:cNvPr id="119" name="直線コネクタ 118"/>
        <xdr:cNvCxnSpPr/>
      </xdr:nvCxnSpPr>
      <xdr:spPr>
        <a:xfrm>
          <a:off x="2908300" y="9352801"/>
          <a:ext cx="889000" cy="25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80579</xdr:rowOff>
    </xdr:from>
    <xdr:to>
      <xdr:col>20</xdr:col>
      <xdr:colOff>38100</xdr:colOff>
      <xdr:row>56</xdr:row>
      <xdr:rowOff>10729</xdr:rowOff>
    </xdr:to>
    <xdr:sp macro="" textlink="">
      <xdr:nvSpPr>
        <xdr:cNvPr id="120" name="フローチャート: 判断 119"/>
        <xdr:cNvSpPr/>
      </xdr:nvSpPr>
      <xdr:spPr>
        <a:xfrm>
          <a:off x="3746500" y="9510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1856</xdr:rowOff>
    </xdr:from>
    <xdr:ext cx="599010" cy="259045"/>
    <xdr:sp macro="" textlink="">
      <xdr:nvSpPr>
        <xdr:cNvPr id="121" name="テキスト ボックス 120"/>
        <xdr:cNvSpPr txBox="1"/>
      </xdr:nvSpPr>
      <xdr:spPr>
        <a:xfrm>
          <a:off x="3497795" y="9603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57020</xdr:rowOff>
    </xdr:from>
    <xdr:to>
      <xdr:col>15</xdr:col>
      <xdr:colOff>50800</xdr:colOff>
      <xdr:row>54</xdr:row>
      <xdr:rowOff>94501</xdr:rowOff>
    </xdr:to>
    <xdr:cxnSp macro="">
      <xdr:nvCxnSpPr>
        <xdr:cNvPr id="122" name="直線コネクタ 121"/>
        <xdr:cNvCxnSpPr/>
      </xdr:nvCxnSpPr>
      <xdr:spPr>
        <a:xfrm>
          <a:off x="2019300" y="9315320"/>
          <a:ext cx="889000" cy="37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66488</xdr:rowOff>
    </xdr:from>
    <xdr:to>
      <xdr:col>15</xdr:col>
      <xdr:colOff>101600</xdr:colOff>
      <xdr:row>55</xdr:row>
      <xdr:rowOff>168088</xdr:rowOff>
    </xdr:to>
    <xdr:sp macro="" textlink="">
      <xdr:nvSpPr>
        <xdr:cNvPr id="123" name="フローチャート: 判断 122"/>
        <xdr:cNvSpPr/>
      </xdr:nvSpPr>
      <xdr:spPr>
        <a:xfrm>
          <a:off x="2857500" y="949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159215</xdr:rowOff>
    </xdr:from>
    <xdr:ext cx="599010" cy="259045"/>
    <xdr:sp macro="" textlink="">
      <xdr:nvSpPr>
        <xdr:cNvPr id="124" name="テキスト ボックス 123"/>
        <xdr:cNvSpPr txBox="1"/>
      </xdr:nvSpPr>
      <xdr:spPr>
        <a:xfrm>
          <a:off x="2608795" y="9588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22991</xdr:rowOff>
    </xdr:from>
    <xdr:to>
      <xdr:col>10</xdr:col>
      <xdr:colOff>114300</xdr:colOff>
      <xdr:row>54</xdr:row>
      <xdr:rowOff>57020</xdr:rowOff>
    </xdr:to>
    <xdr:cxnSp macro="">
      <xdr:nvCxnSpPr>
        <xdr:cNvPr id="125" name="直線コネクタ 124"/>
        <xdr:cNvCxnSpPr/>
      </xdr:nvCxnSpPr>
      <xdr:spPr>
        <a:xfrm>
          <a:off x="1130300" y="8938391"/>
          <a:ext cx="889000" cy="376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37451</xdr:rowOff>
    </xdr:from>
    <xdr:to>
      <xdr:col>10</xdr:col>
      <xdr:colOff>165100</xdr:colOff>
      <xdr:row>55</xdr:row>
      <xdr:rowOff>139051</xdr:rowOff>
    </xdr:to>
    <xdr:sp macro="" textlink="">
      <xdr:nvSpPr>
        <xdr:cNvPr id="126" name="フローチャート: 判断 125"/>
        <xdr:cNvSpPr/>
      </xdr:nvSpPr>
      <xdr:spPr>
        <a:xfrm>
          <a:off x="1968500" y="94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130178</xdr:rowOff>
    </xdr:from>
    <xdr:ext cx="599010" cy="259045"/>
    <xdr:sp macro="" textlink="">
      <xdr:nvSpPr>
        <xdr:cNvPr id="127" name="テキスト ボックス 126"/>
        <xdr:cNvSpPr txBox="1"/>
      </xdr:nvSpPr>
      <xdr:spPr>
        <a:xfrm>
          <a:off x="1719795" y="9559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168622</xdr:rowOff>
    </xdr:from>
    <xdr:to>
      <xdr:col>6</xdr:col>
      <xdr:colOff>38100</xdr:colOff>
      <xdr:row>53</xdr:row>
      <xdr:rowOff>98772</xdr:rowOff>
    </xdr:to>
    <xdr:sp macro="" textlink="">
      <xdr:nvSpPr>
        <xdr:cNvPr id="128" name="フローチャート: 判断 127"/>
        <xdr:cNvSpPr/>
      </xdr:nvSpPr>
      <xdr:spPr>
        <a:xfrm>
          <a:off x="1079500" y="9084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89899</xdr:rowOff>
    </xdr:from>
    <xdr:ext cx="599010" cy="259045"/>
    <xdr:sp macro="" textlink="">
      <xdr:nvSpPr>
        <xdr:cNvPr id="129" name="テキスト ボックス 128"/>
        <xdr:cNvSpPr txBox="1"/>
      </xdr:nvSpPr>
      <xdr:spPr>
        <a:xfrm>
          <a:off x="830795" y="9176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32335</xdr:rowOff>
    </xdr:from>
    <xdr:to>
      <xdr:col>24</xdr:col>
      <xdr:colOff>114300</xdr:colOff>
      <xdr:row>55</xdr:row>
      <xdr:rowOff>133935</xdr:rowOff>
    </xdr:to>
    <xdr:sp macro="" textlink="">
      <xdr:nvSpPr>
        <xdr:cNvPr id="135" name="楕円 134"/>
        <xdr:cNvSpPr/>
      </xdr:nvSpPr>
      <xdr:spPr>
        <a:xfrm>
          <a:off x="4584700" y="946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55212</xdr:rowOff>
    </xdr:from>
    <xdr:ext cx="599010" cy="259045"/>
    <xdr:sp macro="" textlink="">
      <xdr:nvSpPr>
        <xdr:cNvPr id="136" name="総務費該当値テキスト"/>
        <xdr:cNvSpPr txBox="1"/>
      </xdr:nvSpPr>
      <xdr:spPr>
        <a:xfrm>
          <a:off x="4686300" y="9313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69295</xdr:rowOff>
    </xdr:from>
    <xdr:to>
      <xdr:col>20</xdr:col>
      <xdr:colOff>38100</xdr:colOff>
      <xdr:row>54</xdr:row>
      <xdr:rowOff>170895</xdr:rowOff>
    </xdr:to>
    <xdr:sp macro="" textlink="">
      <xdr:nvSpPr>
        <xdr:cNvPr id="137" name="楕円 136"/>
        <xdr:cNvSpPr/>
      </xdr:nvSpPr>
      <xdr:spPr>
        <a:xfrm>
          <a:off x="3746500" y="932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15972</xdr:rowOff>
    </xdr:from>
    <xdr:ext cx="599010" cy="259045"/>
    <xdr:sp macro="" textlink="">
      <xdr:nvSpPr>
        <xdr:cNvPr id="138" name="テキスト ボックス 137"/>
        <xdr:cNvSpPr txBox="1"/>
      </xdr:nvSpPr>
      <xdr:spPr>
        <a:xfrm>
          <a:off x="3497795" y="9102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43701</xdr:rowOff>
    </xdr:from>
    <xdr:to>
      <xdr:col>15</xdr:col>
      <xdr:colOff>101600</xdr:colOff>
      <xdr:row>54</xdr:row>
      <xdr:rowOff>145301</xdr:rowOff>
    </xdr:to>
    <xdr:sp macro="" textlink="">
      <xdr:nvSpPr>
        <xdr:cNvPr id="139" name="楕円 138"/>
        <xdr:cNvSpPr/>
      </xdr:nvSpPr>
      <xdr:spPr>
        <a:xfrm>
          <a:off x="2857500" y="9302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161828</xdr:rowOff>
    </xdr:from>
    <xdr:ext cx="599010" cy="259045"/>
    <xdr:sp macro="" textlink="">
      <xdr:nvSpPr>
        <xdr:cNvPr id="140" name="テキスト ボックス 139"/>
        <xdr:cNvSpPr txBox="1"/>
      </xdr:nvSpPr>
      <xdr:spPr>
        <a:xfrm>
          <a:off x="2608795" y="9077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6220</xdr:rowOff>
    </xdr:from>
    <xdr:to>
      <xdr:col>10</xdr:col>
      <xdr:colOff>165100</xdr:colOff>
      <xdr:row>54</xdr:row>
      <xdr:rowOff>107820</xdr:rowOff>
    </xdr:to>
    <xdr:sp macro="" textlink="">
      <xdr:nvSpPr>
        <xdr:cNvPr id="141" name="楕円 140"/>
        <xdr:cNvSpPr/>
      </xdr:nvSpPr>
      <xdr:spPr>
        <a:xfrm>
          <a:off x="1968500" y="926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124347</xdr:rowOff>
    </xdr:from>
    <xdr:ext cx="599010" cy="259045"/>
    <xdr:sp macro="" textlink="">
      <xdr:nvSpPr>
        <xdr:cNvPr id="142" name="テキスト ボックス 141"/>
        <xdr:cNvSpPr txBox="1"/>
      </xdr:nvSpPr>
      <xdr:spPr>
        <a:xfrm>
          <a:off x="1719795" y="9039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143641</xdr:rowOff>
    </xdr:from>
    <xdr:to>
      <xdr:col>6</xdr:col>
      <xdr:colOff>38100</xdr:colOff>
      <xdr:row>52</xdr:row>
      <xdr:rowOff>73791</xdr:rowOff>
    </xdr:to>
    <xdr:sp macro="" textlink="">
      <xdr:nvSpPr>
        <xdr:cNvPr id="143" name="楕円 142"/>
        <xdr:cNvSpPr/>
      </xdr:nvSpPr>
      <xdr:spPr>
        <a:xfrm>
          <a:off x="1079500" y="8887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50</xdr:row>
      <xdr:rowOff>90318</xdr:rowOff>
    </xdr:from>
    <xdr:ext cx="599010" cy="259045"/>
    <xdr:sp macro="" textlink="">
      <xdr:nvSpPr>
        <xdr:cNvPr id="144" name="テキスト ボックス 143"/>
        <xdr:cNvSpPr txBox="1"/>
      </xdr:nvSpPr>
      <xdr:spPr>
        <a:xfrm>
          <a:off x="830795" y="8662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15753</xdr:rowOff>
    </xdr:from>
    <xdr:to>
      <xdr:col>24</xdr:col>
      <xdr:colOff>62865</xdr:colOff>
      <xdr:row>78</xdr:row>
      <xdr:rowOff>105904</xdr:rowOff>
    </xdr:to>
    <xdr:cxnSp macro="">
      <xdr:nvCxnSpPr>
        <xdr:cNvPr id="167" name="直線コネクタ 166"/>
        <xdr:cNvCxnSpPr/>
      </xdr:nvCxnSpPr>
      <xdr:spPr>
        <a:xfrm flipV="1">
          <a:off x="4633595" y="12017253"/>
          <a:ext cx="1270" cy="1461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109731</xdr:rowOff>
    </xdr:from>
    <xdr:ext cx="599010" cy="259045"/>
    <xdr:sp macro="" textlink="">
      <xdr:nvSpPr>
        <xdr:cNvPr id="168" name="民生費最小値テキスト"/>
        <xdr:cNvSpPr txBox="1"/>
      </xdr:nvSpPr>
      <xdr:spPr>
        <a:xfrm>
          <a:off x="4686300" y="13482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105904</xdr:rowOff>
    </xdr:from>
    <xdr:to>
      <xdr:col>24</xdr:col>
      <xdr:colOff>152400</xdr:colOff>
      <xdr:row>78</xdr:row>
      <xdr:rowOff>105904</xdr:rowOff>
    </xdr:to>
    <xdr:cxnSp macro="">
      <xdr:nvCxnSpPr>
        <xdr:cNvPr id="169" name="直線コネクタ 168"/>
        <xdr:cNvCxnSpPr/>
      </xdr:nvCxnSpPr>
      <xdr:spPr>
        <a:xfrm>
          <a:off x="4546600" y="13479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133880</xdr:rowOff>
    </xdr:from>
    <xdr:ext cx="599010" cy="259045"/>
    <xdr:sp macro="" textlink="">
      <xdr:nvSpPr>
        <xdr:cNvPr id="170" name="民生費最大値テキスト"/>
        <xdr:cNvSpPr txBox="1"/>
      </xdr:nvSpPr>
      <xdr:spPr>
        <a:xfrm>
          <a:off x="4686300" y="11792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313,555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15753</xdr:rowOff>
    </xdr:from>
    <xdr:to>
      <xdr:col>24</xdr:col>
      <xdr:colOff>152400</xdr:colOff>
      <xdr:row>70</xdr:row>
      <xdr:rowOff>15753</xdr:rowOff>
    </xdr:to>
    <xdr:cxnSp macro="">
      <xdr:nvCxnSpPr>
        <xdr:cNvPr id="171" name="直線コネクタ 170"/>
        <xdr:cNvCxnSpPr/>
      </xdr:nvCxnSpPr>
      <xdr:spPr>
        <a:xfrm>
          <a:off x="4546600" y="12017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59150</xdr:rowOff>
    </xdr:from>
    <xdr:to>
      <xdr:col>24</xdr:col>
      <xdr:colOff>63500</xdr:colOff>
      <xdr:row>77</xdr:row>
      <xdr:rowOff>26681</xdr:rowOff>
    </xdr:to>
    <xdr:cxnSp macro="">
      <xdr:nvCxnSpPr>
        <xdr:cNvPr id="172" name="直線コネクタ 171"/>
        <xdr:cNvCxnSpPr/>
      </xdr:nvCxnSpPr>
      <xdr:spPr>
        <a:xfrm flipV="1">
          <a:off x="3797300" y="13089350"/>
          <a:ext cx="838200" cy="138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98134</xdr:rowOff>
    </xdr:from>
    <xdr:ext cx="599010" cy="259045"/>
    <xdr:sp macro="" textlink="">
      <xdr:nvSpPr>
        <xdr:cNvPr id="173" name="民生費平均値テキスト"/>
        <xdr:cNvSpPr txBox="1"/>
      </xdr:nvSpPr>
      <xdr:spPr>
        <a:xfrm>
          <a:off x="4686300" y="127854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75257</xdr:rowOff>
    </xdr:from>
    <xdr:to>
      <xdr:col>24</xdr:col>
      <xdr:colOff>114300</xdr:colOff>
      <xdr:row>76</xdr:row>
      <xdr:rowOff>5407</xdr:rowOff>
    </xdr:to>
    <xdr:sp macro="" textlink="">
      <xdr:nvSpPr>
        <xdr:cNvPr id="174" name="フローチャート: 判断 173"/>
        <xdr:cNvSpPr/>
      </xdr:nvSpPr>
      <xdr:spPr>
        <a:xfrm>
          <a:off x="4584700" y="12934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16960</xdr:rowOff>
    </xdr:from>
    <xdr:to>
      <xdr:col>19</xdr:col>
      <xdr:colOff>177800</xdr:colOff>
      <xdr:row>77</xdr:row>
      <xdr:rowOff>26681</xdr:rowOff>
    </xdr:to>
    <xdr:cxnSp macro="">
      <xdr:nvCxnSpPr>
        <xdr:cNvPr id="175" name="直線コネクタ 174"/>
        <xdr:cNvCxnSpPr/>
      </xdr:nvCxnSpPr>
      <xdr:spPr>
        <a:xfrm>
          <a:off x="2908300" y="13218610"/>
          <a:ext cx="889000" cy="9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161283</xdr:rowOff>
    </xdr:from>
    <xdr:to>
      <xdr:col>20</xdr:col>
      <xdr:colOff>38100</xdr:colOff>
      <xdr:row>76</xdr:row>
      <xdr:rowOff>91433</xdr:rowOff>
    </xdr:to>
    <xdr:sp macro="" textlink="">
      <xdr:nvSpPr>
        <xdr:cNvPr id="176" name="フローチャート: 判断 175"/>
        <xdr:cNvSpPr/>
      </xdr:nvSpPr>
      <xdr:spPr>
        <a:xfrm>
          <a:off x="3746500" y="13020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107961</xdr:rowOff>
    </xdr:from>
    <xdr:ext cx="599010" cy="259045"/>
    <xdr:sp macro="" textlink="">
      <xdr:nvSpPr>
        <xdr:cNvPr id="177" name="テキスト ボックス 176"/>
        <xdr:cNvSpPr txBox="1"/>
      </xdr:nvSpPr>
      <xdr:spPr>
        <a:xfrm>
          <a:off x="3497795" y="12795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130392</xdr:rowOff>
    </xdr:from>
    <xdr:to>
      <xdr:col>15</xdr:col>
      <xdr:colOff>50800</xdr:colOff>
      <xdr:row>77</xdr:row>
      <xdr:rowOff>16960</xdr:rowOff>
    </xdr:to>
    <xdr:cxnSp macro="">
      <xdr:nvCxnSpPr>
        <xdr:cNvPr id="178" name="直線コネクタ 177"/>
        <xdr:cNvCxnSpPr/>
      </xdr:nvCxnSpPr>
      <xdr:spPr>
        <a:xfrm>
          <a:off x="2019300" y="13160592"/>
          <a:ext cx="889000" cy="58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103530</xdr:rowOff>
    </xdr:from>
    <xdr:to>
      <xdr:col>15</xdr:col>
      <xdr:colOff>101600</xdr:colOff>
      <xdr:row>77</xdr:row>
      <xdr:rowOff>33680</xdr:rowOff>
    </xdr:to>
    <xdr:sp macro="" textlink="">
      <xdr:nvSpPr>
        <xdr:cNvPr id="179" name="フローチャート: 判断 178"/>
        <xdr:cNvSpPr/>
      </xdr:nvSpPr>
      <xdr:spPr>
        <a:xfrm>
          <a:off x="2857500" y="13133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50207</xdr:rowOff>
    </xdr:from>
    <xdr:ext cx="599010" cy="259045"/>
    <xdr:sp macro="" textlink="">
      <xdr:nvSpPr>
        <xdr:cNvPr id="180" name="テキスト ボックス 179"/>
        <xdr:cNvSpPr txBox="1"/>
      </xdr:nvSpPr>
      <xdr:spPr>
        <a:xfrm>
          <a:off x="2608795" y="12908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130392</xdr:rowOff>
    </xdr:from>
    <xdr:to>
      <xdr:col>10</xdr:col>
      <xdr:colOff>114300</xdr:colOff>
      <xdr:row>77</xdr:row>
      <xdr:rowOff>134369</xdr:rowOff>
    </xdr:to>
    <xdr:cxnSp macro="">
      <xdr:nvCxnSpPr>
        <xdr:cNvPr id="181" name="直線コネクタ 180"/>
        <xdr:cNvCxnSpPr/>
      </xdr:nvCxnSpPr>
      <xdr:spPr>
        <a:xfrm flipV="1">
          <a:off x="1130300" y="13160592"/>
          <a:ext cx="889000" cy="175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10344</xdr:rowOff>
    </xdr:from>
    <xdr:to>
      <xdr:col>10</xdr:col>
      <xdr:colOff>165100</xdr:colOff>
      <xdr:row>76</xdr:row>
      <xdr:rowOff>111944</xdr:rowOff>
    </xdr:to>
    <xdr:sp macro="" textlink="">
      <xdr:nvSpPr>
        <xdr:cNvPr id="182" name="フローチャート: 判断 181"/>
        <xdr:cNvSpPr/>
      </xdr:nvSpPr>
      <xdr:spPr>
        <a:xfrm>
          <a:off x="1968500" y="13040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128471</xdr:rowOff>
    </xdr:from>
    <xdr:ext cx="599010" cy="259045"/>
    <xdr:sp macro="" textlink="">
      <xdr:nvSpPr>
        <xdr:cNvPr id="183" name="テキスト ボックス 182"/>
        <xdr:cNvSpPr txBox="1"/>
      </xdr:nvSpPr>
      <xdr:spPr>
        <a:xfrm>
          <a:off x="1719795" y="12815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155322</xdr:rowOff>
    </xdr:from>
    <xdr:to>
      <xdr:col>6</xdr:col>
      <xdr:colOff>38100</xdr:colOff>
      <xdr:row>77</xdr:row>
      <xdr:rowOff>85472</xdr:rowOff>
    </xdr:to>
    <xdr:sp macro="" textlink="">
      <xdr:nvSpPr>
        <xdr:cNvPr id="184" name="フローチャート: 判断 183"/>
        <xdr:cNvSpPr/>
      </xdr:nvSpPr>
      <xdr:spPr>
        <a:xfrm>
          <a:off x="1079500" y="1318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101999</xdr:rowOff>
    </xdr:from>
    <xdr:ext cx="599010" cy="259045"/>
    <xdr:sp macro="" textlink="">
      <xdr:nvSpPr>
        <xdr:cNvPr id="185" name="テキスト ボックス 184"/>
        <xdr:cNvSpPr txBox="1"/>
      </xdr:nvSpPr>
      <xdr:spPr>
        <a:xfrm>
          <a:off x="830795" y="12960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8350</xdr:rowOff>
    </xdr:from>
    <xdr:to>
      <xdr:col>24</xdr:col>
      <xdr:colOff>114300</xdr:colOff>
      <xdr:row>76</xdr:row>
      <xdr:rowOff>109950</xdr:rowOff>
    </xdr:to>
    <xdr:sp macro="" textlink="">
      <xdr:nvSpPr>
        <xdr:cNvPr id="191" name="楕円 190"/>
        <xdr:cNvSpPr/>
      </xdr:nvSpPr>
      <xdr:spPr>
        <a:xfrm>
          <a:off x="4584700" y="1303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158227</xdr:rowOff>
    </xdr:from>
    <xdr:ext cx="599010" cy="259045"/>
    <xdr:sp macro="" textlink="">
      <xdr:nvSpPr>
        <xdr:cNvPr id="192" name="民生費該当値テキスト"/>
        <xdr:cNvSpPr txBox="1"/>
      </xdr:nvSpPr>
      <xdr:spPr>
        <a:xfrm>
          <a:off x="4686300" y="13016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147331</xdr:rowOff>
    </xdr:from>
    <xdr:to>
      <xdr:col>20</xdr:col>
      <xdr:colOff>38100</xdr:colOff>
      <xdr:row>77</xdr:row>
      <xdr:rowOff>77481</xdr:rowOff>
    </xdr:to>
    <xdr:sp macro="" textlink="">
      <xdr:nvSpPr>
        <xdr:cNvPr id="193" name="楕円 192"/>
        <xdr:cNvSpPr/>
      </xdr:nvSpPr>
      <xdr:spPr>
        <a:xfrm>
          <a:off x="3746500" y="13177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68608</xdr:rowOff>
    </xdr:from>
    <xdr:ext cx="599010" cy="259045"/>
    <xdr:sp macro="" textlink="">
      <xdr:nvSpPr>
        <xdr:cNvPr id="194" name="テキスト ボックス 193"/>
        <xdr:cNvSpPr txBox="1"/>
      </xdr:nvSpPr>
      <xdr:spPr>
        <a:xfrm>
          <a:off x="3497795" y="13270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137610</xdr:rowOff>
    </xdr:from>
    <xdr:to>
      <xdr:col>15</xdr:col>
      <xdr:colOff>101600</xdr:colOff>
      <xdr:row>77</xdr:row>
      <xdr:rowOff>67760</xdr:rowOff>
    </xdr:to>
    <xdr:sp macro="" textlink="">
      <xdr:nvSpPr>
        <xdr:cNvPr id="195" name="楕円 194"/>
        <xdr:cNvSpPr/>
      </xdr:nvSpPr>
      <xdr:spPr>
        <a:xfrm>
          <a:off x="2857500" y="1316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58887</xdr:rowOff>
    </xdr:from>
    <xdr:ext cx="599010" cy="259045"/>
    <xdr:sp macro="" textlink="">
      <xdr:nvSpPr>
        <xdr:cNvPr id="196" name="テキスト ボックス 195"/>
        <xdr:cNvSpPr txBox="1"/>
      </xdr:nvSpPr>
      <xdr:spPr>
        <a:xfrm>
          <a:off x="2608795" y="13260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79592</xdr:rowOff>
    </xdr:from>
    <xdr:to>
      <xdr:col>10</xdr:col>
      <xdr:colOff>165100</xdr:colOff>
      <xdr:row>77</xdr:row>
      <xdr:rowOff>9742</xdr:rowOff>
    </xdr:to>
    <xdr:sp macro="" textlink="">
      <xdr:nvSpPr>
        <xdr:cNvPr id="197" name="楕円 196"/>
        <xdr:cNvSpPr/>
      </xdr:nvSpPr>
      <xdr:spPr>
        <a:xfrm>
          <a:off x="1968500" y="13109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869</xdr:rowOff>
    </xdr:from>
    <xdr:ext cx="599010" cy="259045"/>
    <xdr:sp macro="" textlink="">
      <xdr:nvSpPr>
        <xdr:cNvPr id="198" name="テキスト ボックス 197"/>
        <xdr:cNvSpPr txBox="1"/>
      </xdr:nvSpPr>
      <xdr:spPr>
        <a:xfrm>
          <a:off x="1719795" y="13202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83569</xdr:rowOff>
    </xdr:from>
    <xdr:to>
      <xdr:col>6</xdr:col>
      <xdr:colOff>38100</xdr:colOff>
      <xdr:row>78</xdr:row>
      <xdr:rowOff>13719</xdr:rowOff>
    </xdr:to>
    <xdr:sp macro="" textlink="">
      <xdr:nvSpPr>
        <xdr:cNvPr id="199" name="楕円 198"/>
        <xdr:cNvSpPr/>
      </xdr:nvSpPr>
      <xdr:spPr>
        <a:xfrm>
          <a:off x="1079500" y="13285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4846</xdr:rowOff>
    </xdr:from>
    <xdr:ext cx="599010" cy="259045"/>
    <xdr:sp macro="" textlink="">
      <xdr:nvSpPr>
        <xdr:cNvPr id="200" name="テキスト ボックス 199"/>
        <xdr:cNvSpPr txBox="1"/>
      </xdr:nvSpPr>
      <xdr:spPr>
        <a:xfrm>
          <a:off x="830795" y="13377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7" name="テキスト ボックス 216"/>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46952</xdr:rowOff>
    </xdr:from>
    <xdr:to>
      <xdr:col>24</xdr:col>
      <xdr:colOff>62865</xdr:colOff>
      <xdr:row>99</xdr:row>
      <xdr:rowOff>10948</xdr:rowOff>
    </xdr:to>
    <xdr:cxnSp macro="">
      <xdr:nvCxnSpPr>
        <xdr:cNvPr id="225" name="直線コネクタ 224"/>
        <xdr:cNvCxnSpPr/>
      </xdr:nvCxnSpPr>
      <xdr:spPr>
        <a:xfrm flipV="1">
          <a:off x="4633595" y="15648902"/>
          <a:ext cx="1270" cy="1335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14775</xdr:rowOff>
    </xdr:from>
    <xdr:ext cx="534377" cy="259045"/>
    <xdr:sp macro="" textlink="">
      <xdr:nvSpPr>
        <xdr:cNvPr id="226" name="衛生費最小値テキスト"/>
        <xdr:cNvSpPr txBox="1"/>
      </xdr:nvSpPr>
      <xdr:spPr>
        <a:xfrm>
          <a:off x="4686300" y="16988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10948</xdr:rowOff>
    </xdr:from>
    <xdr:to>
      <xdr:col>24</xdr:col>
      <xdr:colOff>152400</xdr:colOff>
      <xdr:row>99</xdr:row>
      <xdr:rowOff>10948</xdr:rowOff>
    </xdr:to>
    <xdr:cxnSp macro="">
      <xdr:nvCxnSpPr>
        <xdr:cNvPr id="227" name="直線コネクタ 226"/>
        <xdr:cNvCxnSpPr/>
      </xdr:nvCxnSpPr>
      <xdr:spPr>
        <a:xfrm>
          <a:off x="4546600" y="16984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165079</xdr:rowOff>
    </xdr:from>
    <xdr:ext cx="599010" cy="259045"/>
    <xdr:sp macro="" textlink="">
      <xdr:nvSpPr>
        <xdr:cNvPr id="228" name="衛生費最大値テキスト"/>
        <xdr:cNvSpPr txBox="1"/>
      </xdr:nvSpPr>
      <xdr:spPr>
        <a:xfrm>
          <a:off x="4686300" y="15424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137,803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46952</xdr:rowOff>
    </xdr:from>
    <xdr:to>
      <xdr:col>24</xdr:col>
      <xdr:colOff>152400</xdr:colOff>
      <xdr:row>91</xdr:row>
      <xdr:rowOff>46952</xdr:rowOff>
    </xdr:to>
    <xdr:cxnSp macro="">
      <xdr:nvCxnSpPr>
        <xdr:cNvPr id="229" name="直線コネクタ 228"/>
        <xdr:cNvCxnSpPr/>
      </xdr:nvCxnSpPr>
      <xdr:spPr>
        <a:xfrm>
          <a:off x="4546600" y="15648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94438</xdr:rowOff>
    </xdr:from>
    <xdr:to>
      <xdr:col>24</xdr:col>
      <xdr:colOff>63500</xdr:colOff>
      <xdr:row>97</xdr:row>
      <xdr:rowOff>116712</xdr:rowOff>
    </xdr:to>
    <xdr:cxnSp macro="">
      <xdr:nvCxnSpPr>
        <xdr:cNvPr id="230" name="直線コネクタ 229"/>
        <xdr:cNvCxnSpPr/>
      </xdr:nvCxnSpPr>
      <xdr:spPr>
        <a:xfrm>
          <a:off x="3797300" y="16725088"/>
          <a:ext cx="838200" cy="22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108614</xdr:rowOff>
    </xdr:from>
    <xdr:ext cx="534377" cy="259045"/>
    <xdr:sp macro="" textlink="">
      <xdr:nvSpPr>
        <xdr:cNvPr id="231" name="衛生費平均値テキスト"/>
        <xdr:cNvSpPr txBox="1"/>
      </xdr:nvSpPr>
      <xdr:spPr>
        <a:xfrm>
          <a:off x="4686300" y="163963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85737</xdr:rowOff>
    </xdr:from>
    <xdr:to>
      <xdr:col>24</xdr:col>
      <xdr:colOff>114300</xdr:colOff>
      <xdr:row>97</xdr:row>
      <xdr:rowOff>15887</xdr:rowOff>
    </xdr:to>
    <xdr:sp macro="" textlink="">
      <xdr:nvSpPr>
        <xdr:cNvPr id="232" name="フローチャート: 判断 231"/>
        <xdr:cNvSpPr/>
      </xdr:nvSpPr>
      <xdr:spPr>
        <a:xfrm>
          <a:off x="4584700" y="16544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94438</xdr:rowOff>
    </xdr:from>
    <xdr:to>
      <xdr:col>19</xdr:col>
      <xdr:colOff>177800</xdr:colOff>
      <xdr:row>97</xdr:row>
      <xdr:rowOff>107187</xdr:rowOff>
    </xdr:to>
    <xdr:cxnSp macro="">
      <xdr:nvCxnSpPr>
        <xdr:cNvPr id="233" name="直線コネクタ 232"/>
        <xdr:cNvCxnSpPr/>
      </xdr:nvCxnSpPr>
      <xdr:spPr>
        <a:xfrm flipV="1">
          <a:off x="2908300" y="16725088"/>
          <a:ext cx="889000" cy="12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154203</xdr:rowOff>
    </xdr:from>
    <xdr:to>
      <xdr:col>20</xdr:col>
      <xdr:colOff>38100</xdr:colOff>
      <xdr:row>97</xdr:row>
      <xdr:rowOff>84353</xdr:rowOff>
    </xdr:to>
    <xdr:sp macro="" textlink="">
      <xdr:nvSpPr>
        <xdr:cNvPr id="234" name="フローチャート: 判断 233"/>
        <xdr:cNvSpPr/>
      </xdr:nvSpPr>
      <xdr:spPr>
        <a:xfrm>
          <a:off x="3746500" y="16613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100880</xdr:rowOff>
    </xdr:from>
    <xdr:ext cx="534377" cy="259045"/>
    <xdr:sp macro="" textlink="">
      <xdr:nvSpPr>
        <xdr:cNvPr id="235" name="テキスト ボックス 234"/>
        <xdr:cNvSpPr txBox="1"/>
      </xdr:nvSpPr>
      <xdr:spPr>
        <a:xfrm>
          <a:off x="3530111" y="16388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107187</xdr:rowOff>
    </xdr:from>
    <xdr:to>
      <xdr:col>15</xdr:col>
      <xdr:colOff>50800</xdr:colOff>
      <xdr:row>98</xdr:row>
      <xdr:rowOff>8967</xdr:rowOff>
    </xdr:to>
    <xdr:cxnSp macro="">
      <xdr:nvCxnSpPr>
        <xdr:cNvPr id="236" name="直線コネクタ 235"/>
        <xdr:cNvCxnSpPr/>
      </xdr:nvCxnSpPr>
      <xdr:spPr>
        <a:xfrm flipV="1">
          <a:off x="2019300" y="16737837"/>
          <a:ext cx="889000" cy="73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122313</xdr:rowOff>
    </xdr:from>
    <xdr:to>
      <xdr:col>15</xdr:col>
      <xdr:colOff>101600</xdr:colOff>
      <xdr:row>97</xdr:row>
      <xdr:rowOff>52463</xdr:rowOff>
    </xdr:to>
    <xdr:sp macro="" textlink="">
      <xdr:nvSpPr>
        <xdr:cNvPr id="237" name="フローチャート: 判断 236"/>
        <xdr:cNvSpPr/>
      </xdr:nvSpPr>
      <xdr:spPr>
        <a:xfrm>
          <a:off x="2857500" y="1658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68990</xdr:rowOff>
    </xdr:from>
    <xdr:ext cx="534377" cy="259045"/>
    <xdr:sp macro="" textlink="">
      <xdr:nvSpPr>
        <xdr:cNvPr id="238" name="テキスト ボックス 237"/>
        <xdr:cNvSpPr txBox="1"/>
      </xdr:nvSpPr>
      <xdr:spPr>
        <a:xfrm>
          <a:off x="2641111" y="16356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8967</xdr:rowOff>
    </xdr:from>
    <xdr:to>
      <xdr:col>10</xdr:col>
      <xdr:colOff>114300</xdr:colOff>
      <xdr:row>98</xdr:row>
      <xdr:rowOff>45389</xdr:rowOff>
    </xdr:to>
    <xdr:cxnSp macro="">
      <xdr:nvCxnSpPr>
        <xdr:cNvPr id="239" name="直線コネクタ 238"/>
        <xdr:cNvCxnSpPr/>
      </xdr:nvCxnSpPr>
      <xdr:spPr>
        <a:xfrm flipV="1">
          <a:off x="1130300" y="16811067"/>
          <a:ext cx="889000" cy="36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111316</xdr:rowOff>
    </xdr:from>
    <xdr:to>
      <xdr:col>10</xdr:col>
      <xdr:colOff>165100</xdr:colOff>
      <xdr:row>97</xdr:row>
      <xdr:rowOff>41466</xdr:rowOff>
    </xdr:to>
    <xdr:sp macro="" textlink="">
      <xdr:nvSpPr>
        <xdr:cNvPr id="240" name="フローチャート: 判断 239"/>
        <xdr:cNvSpPr/>
      </xdr:nvSpPr>
      <xdr:spPr>
        <a:xfrm>
          <a:off x="1968500" y="16570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57993</xdr:rowOff>
    </xdr:from>
    <xdr:ext cx="534377" cy="259045"/>
    <xdr:sp macro="" textlink="">
      <xdr:nvSpPr>
        <xdr:cNvPr id="241" name="テキスト ボックス 240"/>
        <xdr:cNvSpPr txBox="1"/>
      </xdr:nvSpPr>
      <xdr:spPr>
        <a:xfrm>
          <a:off x="1752111" y="16345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26391</xdr:rowOff>
    </xdr:from>
    <xdr:to>
      <xdr:col>6</xdr:col>
      <xdr:colOff>38100</xdr:colOff>
      <xdr:row>97</xdr:row>
      <xdr:rowOff>127991</xdr:rowOff>
    </xdr:to>
    <xdr:sp macro="" textlink="">
      <xdr:nvSpPr>
        <xdr:cNvPr id="242" name="フローチャート: 判断 241"/>
        <xdr:cNvSpPr/>
      </xdr:nvSpPr>
      <xdr:spPr>
        <a:xfrm>
          <a:off x="1079500" y="1665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144518</xdr:rowOff>
    </xdr:from>
    <xdr:ext cx="534377" cy="259045"/>
    <xdr:sp macro="" textlink="">
      <xdr:nvSpPr>
        <xdr:cNvPr id="243" name="テキスト ボックス 242"/>
        <xdr:cNvSpPr txBox="1"/>
      </xdr:nvSpPr>
      <xdr:spPr>
        <a:xfrm>
          <a:off x="863111" y="16432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65912</xdr:rowOff>
    </xdr:from>
    <xdr:to>
      <xdr:col>24</xdr:col>
      <xdr:colOff>114300</xdr:colOff>
      <xdr:row>97</xdr:row>
      <xdr:rowOff>167512</xdr:rowOff>
    </xdr:to>
    <xdr:sp macro="" textlink="">
      <xdr:nvSpPr>
        <xdr:cNvPr id="249" name="楕円 248"/>
        <xdr:cNvSpPr/>
      </xdr:nvSpPr>
      <xdr:spPr>
        <a:xfrm>
          <a:off x="4584700" y="16696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44339</xdr:rowOff>
    </xdr:from>
    <xdr:ext cx="534377" cy="259045"/>
    <xdr:sp macro="" textlink="">
      <xdr:nvSpPr>
        <xdr:cNvPr id="250" name="衛生費該当値テキスト"/>
        <xdr:cNvSpPr txBox="1"/>
      </xdr:nvSpPr>
      <xdr:spPr>
        <a:xfrm>
          <a:off x="4686300" y="16674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43638</xdr:rowOff>
    </xdr:from>
    <xdr:to>
      <xdr:col>20</xdr:col>
      <xdr:colOff>38100</xdr:colOff>
      <xdr:row>97</xdr:row>
      <xdr:rowOff>145238</xdr:rowOff>
    </xdr:to>
    <xdr:sp macro="" textlink="">
      <xdr:nvSpPr>
        <xdr:cNvPr id="251" name="楕円 250"/>
        <xdr:cNvSpPr/>
      </xdr:nvSpPr>
      <xdr:spPr>
        <a:xfrm>
          <a:off x="3746500" y="16674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136365</xdr:rowOff>
    </xdr:from>
    <xdr:ext cx="534377" cy="259045"/>
    <xdr:sp macro="" textlink="">
      <xdr:nvSpPr>
        <xdr:cNvPr id="252" name="テキスト ボックス 251"/>
        <xdr:cNvSpPr txBox="1"/>
      </xdr:nvSpPr>
      <xdr:spPr>
        <a:xfrm>
          <a:off x="3530111" y="16767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56387</xdr:rowOff>
    </xdr:from>
    <xdr:to>
      <xdr:col>15</xdr:col>
      <xdr:colOff>101600</xdr:colOff>
      <xdr:row>97</xdr:row>
      <xdr:rowOff>157987</xdr:rowOff>
    </xdr:to>
    <xdr:sp macro="" textlink="">
      <xdr:nvSpPr>
        <xdr:cNvPr id="253" name="楕円 252"/>
        <xdr:cNvSpPr/>
      </xdr:nvSpPr>
      <xdr:spPr>
        <a:xfrm>
          <a:off x="2857500" y="1668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149114</xdr:rowOff>
    </xdr:from>
    <xdr:ext cx="534377" cy="259045"/>
    <xdr:sp macro="" textlink="">
      <xdr:nvSpPr>
        <xdr:cNvPr id="254" name="テキスト ボックス 253"/>
        <xdr:cNvSpPr txBox="1"/>
      </xdr:nvSpPr>
      <xdr:spPr>
        <a:xfrm>
          <a:off x="2641111" y="16779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129617</xdr:rowOff>
    </xdr:from>
    <xdr:to>
      <xdr:col>10</xdr:col>
      <xdr:colOff>165100</xdr:colOff>
      <xdr:row>98</xdr:row>
      <xdr:rowOff>59767</xdr:rowOff>
    </xdr:to>
    <xdr:sp macro="" textlink="">
      <xdr:nvSpPr>
        <xdr:cNvPr id="255" name="楕円 254"/>
        <xdr:cNvSpPr/>
      </xdr:nvSpPr>
      <xdr:spPr>
        <a:xfrm>
          <a:off x="1968500" y="16760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50894</xdr:rowOff>
    </xdr:from>
    <xdr:ext cx="534377" cy="259045"/>
    <xdr:sp macro="" textlink="">
      <xdr:nvSpPr>
        <xdr:cNvPr id="256" name="テキスト ボックス 255"/>
        <xdr:cNvSpPr txBox="1"/>
      </xdr:nvSpPr>
      <xdr:spPr>
        <a:xfrm>
          <a:off x="1752111" y="16852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166039</xdr:rowOff>
    </xdr:from>
    <xdr:to>
      <xdr:col>6</xdr:col>
      <xdr:colOff>38100</xdr:colOff>
      <xdr:row>98</xdr:row>
      <xdr:rowOff>96189</xdr:rowOff>
    </xdr:to>
    <xdr:sp macro="" textlink="">
      <xdr:nvSpPr>
        <xdr:cNvPr id="257" name="楕円 256"/>
        <xdr:cNvSpPr/>
      </xdr:nvSpPr>
      <xdr:spPr>
        <a:xfrm>
          <a:off x="1079500" y="1679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87316</xdr:rowOff>
    </xdr:from>
    <xdr:ext cx="534377" cy="259045"/>
    <xdr:sp macro="" textlink="">
      <xdr:nvSpPr>
        <xdr:cNvPr id="258" name="テキスト ボックス 257"/>
        <xdr:cNvSpPr txBox="1"/>
      </xdr:nvSpPr>
      <xdr:spPr>
        <a:xfrm>
          <a:off x="863111" y="16889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9" name="直線コネクタ 268"/>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0" name="テキスト ボックス 269"/>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1" name="直線コネクタ 270"/>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2" name="テキスト ボックス 271"/>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3" name="直線コネクタ 272"/>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4" name="テキスト ボックス 273"/>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5" name="直線コネクタ 274"/>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6" name="テキスト ボックス 275"/>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7" name="直線コネクタ 276"/>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8" name="テキスト ボックス 277"/>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9" name="直線コネクタ 278"/>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0" name="テキスト ボックス 279"/>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26380</xdr:rowOff>
    </xdr:from>
    <xdr:to>
      <xdr:col>54</xdr:col>
      <xdr:colOff>189865</xdr:colOff>
      <xdr:row>39</xdr:row>
      <xdr:rowOff>98878</xdr:rowOff>
    </xdr:to>
    <xdr:cxnSp macro="">
      <xdr:nvCxnSpPr>
        <xdr:cNvPr id="284" name="直線コネクタ 283"/>
        <xdr:cNvCxnSpPr/>
      </xdr:nvCxnSpPr>
      <xdr:spPr>
        <a:xfrm flipV="1">
          <a:off x="10475595" y="5341330"/>
          <a:ext cx="1270" cy="1444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5"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6" name="直線コネクタ 285"/>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144507</xdr:rowOff>
    </xdr:from>
    <xdr:ext cx="469744" cy="259045"/>
    <xdr:sp macro="" textlink="">
      <xdr:nvSpPr>
        <xdr:cNvPr id="287" name="労働費最大値テキスト"/>
        <xdr:cNvSpPr txBox="1"/>
      </xdr:nvSpPr>
      <xdr:spPr>
        <a:xfrm>
          <a:off x="10528300" y="5116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8,844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26380</xdr:rowOff>
    </xdr:from>
    <xdr:to>
      <xdr:col>55</xdr:col>
      <xdr:colOff>88900</xdr:colOff>
      <xdr:row>31</xdr:row>
      <xdr:rowOff>26380</xdr:rowOff>
    </xdr:to>
    <xdr:cxnSp macro="">
      <xdr:nvCxnSpPr>
        <xdr:cNvPr id="288" name="直線コネクタ 287"/>
        <xdr:cNvCxnSpPr/>
      </xdr:nvCxnSpPr>
      <xdr:spPr>
        <a:xfrm>
          <a:off x="10388600" y="5341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6622</xdr:rowOff>
    </xdr:from>
    <xdr:to>
      <xdr:col>55</xdr:col>
      <xdr:colOff>0</xdr:colOff>
      <xdr:row>39</xdr:row>
      <xdr:rowOff>15113</xdr:rowOff>
    </xdr:to>
    <xdr:cxnSp macro="">
      <xdr:nvCxnSpPr>
        <xdr:cNvPr id="289" name="直線コネクタ 288"/>
        <xdr:cNvCxnSpPr/>
      </xdr:nvCxnSpPr>
      <xdr:spPr>
        <a:xfrm>
          <a:off x="9639300" y="6693172"/>
          <a:ext cx="838200" cy="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56423</xdr:rowOff>
    </xdr:from>
    <xdr:ext cx="469744" cy="259045"/>
    <xdr:sp macro="" textlink="">
      <xdr:nvSpPr>
        <xdr:cNvPr id="290" name="労働費平均値テキスト"/>
        <xdr:cNvSpPr txBox="1"/>
      </xdr:nvSpPr>
      <xdr:spPr>
        <a:xfrm>
          <a:off x="10528300" y="64000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33546</xdr:rowOff>
    </xdr:from>
    <xdr:to>
      <xdr:col>55</xdr:col>
      <xdr:colOff>50800</xdr:colOff>
      <xdr:row>38</xdr:row>
      <xdr:rowOff>135146</xdr:rowOff>
    </xdr:to>
    <xdr:sp macro="" textlink="">
      <xdr:nvSpPr>
        <xdr:cNvPr id="291" name="フローチャート: 判断 290"/>
        <xdr:cNvSpPr/>
      </xdr:nvSpPr>
      <xdr:spPr>
        <a:xfrm>
          <a:off x="10426700" y="6548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75039</xdr:rowOff>
    </xdr:from>
    <xdr:to>
      <xdr:col>50</xdr:col>
      <xdr:colOff>114300</xdr:colOff>
      <xdr:row>39</xdr:row>
      <xdr:rowOff>6622</xdr:rowOff>
    </xdr:to>
    <xdr:cxnSp macro="">
      <xdr:nvCxnSpPr>
        <xdr:cNvPr id="292" name="直線コネクタ 291"/>
        <xdr:cNvCxnSpPr/>
      </xdr:nvCxnSpPr>
      <xdr:spPr>
        <a:xfrm>
          <a:off x="8750300" y="6590139"/>
          <a:ext cx="889000" cy="103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27831</xdr:rowOff>
    </xdr:from>
    <xdr:to>
      <xdr:col>50</xdr:col>
      <xdr:colOff>165100</xdr:colOff>
      <xdr:row>38</xdr:row>
      <xdr:rowOff>129431</xdr:rowOff>
    </xdr:to>
    <xdr:sp macro="" textlink="">
      <xdr:nvSpPr>
        <xdr:cNvPr id="293" name="フローチャート: 判断 292"/>
        <xdr:cNvSpPr/>
      </xdr:nvSpPr>
      <xdr:spPr>
        <a:xfrm>
          <a:off x="9588500" y="6542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145958</xdr:rowOff>
    </xdr:from>
    <xdr:ext cx="469744" cy="259045"/>
    <xdr:sp macro="" textlink="">
      <xdr:nvSpPr>
        <xdr:cNvPr id="294" name="テキスト ボックス 293"/>
        <xdr:cNvSpPr txBox="1"/>
      </xdr:nvSpPr>
      <xdr:spPr>
        <a:xfrm>
          <a:off x="9404428" y="6318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55445</xdr:rowOff>
    </xdr:from>
    <xdr:to>
      <xdr:col>45</xdr:col>
      <xdr:colOff>177800</xdr:colOff>
      <xdr:row>38</xdr:row>
      <xdr:rowOff>75039</xdr:rowOff>
    </xdr:to>
    <xdr:cxnSp macro="">
      <xdr:nvCxnSpPr>
        <xdr:cNvPr id="295" name="直線コネクタ 294"/>
        <xdr:cNvCxnSpPr/>
      </xdr:nvCxnSpPr>
      <xdr:spPr>
        <a:xfrm>
          <a:off x="7861300" y="6570545"/>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31424</xdr:rowOff>
    </xdr:from>
    <xdr:to>
      <xdr:col>46</xdr:col>
      <xdr:colOff>38100</xdr:colOff>
      <xdr:row>38</xdr:row>
      <xdr:rowOff>133024</xdr:rowOff>
    </xdr:to>
    <xdr:sp macro="" textlink="">
      <xdr:nvSpPr>
        <xdr:cNvPr id="296" name="フローチャート: 判断 295"/>
        <xdr:cNvSpPr/>
      </xdr:nvSpPr>
      <xdr:spPr>
        <a:xfrm>
          <a:off x="86995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124151</xdr:rowOff>
    </xdr:from>
    <xdr:ext cx="469744" cy="259045"/>
    <xdr:sp macro="" textlink="">
      <xdr:nvSpPr>
        <xdr:cNvPr id="297" name="テキスト ボックス 296"/>
        <xdr:cNvSpPr txBox="1"/>
      </xdr:nvSpPr>
      <xdr:spPr>
        <a:xfrm>
          <a:off x="8515428" y="6639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55445</xdr:rowOff>
    </xdr:from>
    <xdr:to>
      <xdr:col>41</xdr:col>
      <xdr:colOff>50800</xdr:colOff>
      <xdr:row>38</xdr:row>
      <xdr:rowOff>97899</xdr:rowOff>
    </xdr:to>
    <xdr:cxnSp macro="">
      <xdr:nvCxnSpPr>
        <xdr:cNvPr id="298" name="直線コネクタ 297"/>
        <xdr:cNvCxnSpPr/>
      </xdr:nvCxnSpPr>
      <xdr:spPr>
        <a:xfrm flipV="1">
          <a:off x="6972300" y="6570545"/>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17381</xdr:rowOff>
    </xdr:from>
    <xdr:to>
      <xdr:col>41</xdr:col>
      <xdr:colOff>101600</xdr:colOff>
      <xdr:row>38</xdr:row>
      <xdr:rowOff>118981</xdr:rowOff>
    </xdr:to>
    <xdr:sp macro="" textlink="">
      <xdr:nvSpPr>
        <xdr:cNvPr id="299" name="フローチャート: 判断 298"/>
        <xdr:cNvSpPr/>
      </xdr:nvSpPr>
      <xdr:spPr>
        <a:xfrm>
          <a:off x="7810500" y="6532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110108</xdr:rowOff>
    </xdr:from>
    <xdr:ext cx="469744" cy="259045"/>
    <xdr:sp macro="" textlink="">
      <xdr:nvSpPr>
        <xdr:cNvPr id="300" name="テキスト ボックス 299"/>
        <xdr:cNvSpPr txBox="1"/>
      </xdr:nvSpPr>
      <xdr:spPr>
        <a:xfrm>
          <a:off x="7626428" y="6625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51018</xdr:rowOff>
    </xdr:from>
    <xdr:to>
      <xdr:col>36</xdr:col>
      <xdr:colOff>165100</xdr:colOff>
      <xdr:row>38</xdr:row>
      <xdr:rowOff>152618</xdr:rowOff>
    </xdr:to>
    <xdr:sp macro="" textlink="">
      <xdr:nvSpPr>
        <xdr:cNvPr id="301" name="フローチャート: 判断 300"/>
        <xdr:cNvSpPr/>
      </xdr:nvSpPr>
      <xdr:spPr>
        <a:xfrm>
          <a:off x="6921500" y="65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143745</xdr:rowOff>
    </xdr:from>
    <xdr:ext cx="469744" cy="259045"/>
    <xdr:sp macro="" textlink="">
      <xdr:nvSpPr>
        <xdr:cNvPr id="302" name="テキスト ボックス 301"/>
        <xdr:cNvSpPr txBox="1"/>
      </xdr:nvSpPr>
      <xdr:spPr>
        <a:xfrm>
          <a:off x="6737428" y="6658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135763</xdr:rowOff>
    </xdr:from>
    <xdr:to>
      <xdr:col>55</xdr:col>
      <xdr:colOff>50800</xdr:colOff>
      <xdr:row>39</xdr:row>
      <xdr:rowOff>65913</xdr:rowOff>
    </xdr:to>
    <xdr:sp macro="" textlink="">
      <xdr:nvSpPr>
        <xdr:cNvPr id="308" name="楕円 307"/>
        <xdr:cNvSpPr/>
      </xdr:nvSpPr>
      <xdr:spPr>
        <a:xfrm>
          <a:off x="10426700" y="6650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50690</xdr:rowOff>
    </xdr:from>
    <xdr:ext cx="378565" cy="259045"/>
    <xdr:sp macro="" textlink="">
      <xdr:nvSpPr>
        <xdr:cNvPr id="309" name="労働費該当値テキスト"/>
        <xdr:cNvSpPr txBox="1"/>
      </xdr:nvSpPr>
      <xdr:spPr>
        <a:xfrm>
          <a:off x="10528300" y="65657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127272</xdr:rowOff>
    </xdr:from>
    <xdr:to>
      <xdr:col>50</xdr:col>
      <xdr:colOff>165100</xdr:colOff>
      <xdr:row>39</xdr:row>
      <xdr:rowOff>57422</xdr:rowOff>
    </xdr:to>
    <xdr:sp macro="" textlink="">
      <xdr:nvSpPr>
        <xdr:cNvPr id="310" name="楕円 309"/>
        <xdr:cNvSpPr/>
      </xdr:nvSpPr>
      <xdr:spPr>
        <a:xfrm>
          <a:off x="9588500" y="664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48549</xdr:rowOff>
    </xdr:from>
    <xdr:ext cx="378565" cy="259045"/>
    <xdr:sp macro="" textlink="">
      <xdr:nvSpPr>
        <xdr:cNvPr id="311" name="テキスト ボックス 310"/>
        <xdr:cNvSpPr txBox="1"/>
      </xdr:nvSpPr>
      <xdr:spPr>
        <a:xfrm>
          <a:off x="9450017" y="67350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24239</xdr:rowOff>
    </xdr:from>
    <xdr:to>
      <xdr:col>46</xdr:col>
      <xdr:colOff>38100</xdr:colOff>
      <xdr:row>38</xdr:row>
      <xdr:rowOff>125839</xdr:rowOff>
    </xdr:to>
    <xdr:sp macro="" textlink="">
      <xdr:nvSpPr>
        <xdr:cNvPr id="312" name="楕円 311"/>
        <xdr:cNvSpPr/>
      </xdr:nvSpPr>
      <xdr:spPr>
        <a:xfrm>
          <a:off x="8699500" y="653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142366</xdr:rowOff>
    </xdr:from>
    <xdr:ext cx="469744" cy="259045"/>
    <xdr:sp macro="" textlink="">
      <xdr:nvSpPr>
        <xdr:cNvPr id="313" name="テキスト ボックス 312"/>
        <xdr:cNvSpPr txBox="1"/>
      </xdr:nvSpPr>
      <xdr:spPr>
        <a:xfrm>
          <a:off x="8515428" y="6314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4645</xdr:rowOff>
    </xdr:from>
    <xdr:to>
      <xdr:col>41</xdr:col>
      <xdr:colOff>101600</xdr:colOff>
      <xdr:row>38</xdr:row>
      <xdr:rowOff>106245</xdr:rowOff>
    </xdr:to>
    <xdr:sp macro="" textlink="">
      <xdr:nvSpPr>
        <xdr:cNvPr id="314" name="楕円 313"/>
        <xdr:cNvSpPr/>
      </xdr:nvSpPr>
      <xdr:spPr>
        <a:xfrm>
          <a:off x="7810500" y="651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122772</xdr:rowOff>
    </xdr:from>
    <xdr:ext cx="469744" cy="259045"/>
    <xdr:sp macro="" textlink="">
      <xdr:nvSpPr>
        <xdr:cNvPr id="315" name="テキスト ボックス 314"/>
        <xdr:cNvSpPr txBox="1"/>
      </xdr:nvSpPr>
      <xdr:spPr>
        <a:xfrm>
          <a:off x="7626428" y="6294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47099</xdr:rowOff>
    </xdr:from>
    <xdr:to>
      <xdr:col>36</xdr:col>
      <xdr:colOff>165100</xdr:colOff>
      <xdr:row>38</xdr:row>
      <xdr:rowOff>148699</xdr:rowOff>
    </xdr:to>
    <xdr:sp macro="" textlink="">
      <xdr:nvSpPr>
        <xdr:cNvPr id="316" name="楕円 315"/>
        <xdr:cNvSpPr/>
      </xdr:nvSpPr>
      <xdr:spPr>
        <a:xfrm>
          <a:off x="6921500" y="6562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165226</xdr:rowOff>
    </xdr:from>
    <xdr:ext cx="469744" cy="259045"/>
    <xdr:sp macro="" textlink="">
      <xdr:nvSpPr>
        <xdr:cNvPr id="317" name="テキスト ボックス 316"/>
        <xdr:cNvSpPr txBox="1"/>
      </xdr:nvSpPr>
      <xdr:spPr>
        <a:xfrm>
          <a:off x="6737428" y="6337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142824</xdr:rowOff>
    </xdr:from>
    <xdr:to>
      <xdr:col>54</xdr:col>
      <xdr:colOff>189865</xdr:colOff>
      <xdr:row>58</xdr:row>
      <xdr:rowOff>98539</xdr:rowOff>
    </xdr:to>
    <xdr:cxnSp macro="">
      <xdr:nvCxnSpPr>
        <xdr:cNvPr id="341" name="直線コネクタ 340"/>
        <xdr:cNvCxnSpPr/>
      </xdr:nvCxnSpPr>
      <xdr:spPr>
        <a:xfrm flipV="1">
          <a:off x="10475595" y="8715324"/>
          <a:ext cx="1270" cy="1327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102366</xdr:rowOff>
    </xdr:from>
    <xdr:ext cx="469744" cy="259045"/>
    <xdr:sp macro="" textlink="">
      <xdr:nvSpPr>
        <xdr:cNvPr id="342" name="農林水産業費最小値テキスト"/>
        <xdr:cNvSpPr txBox="1"/>
      </xdr:nvSpPr>
      <xdr:spPr>
        <a:xfrm>
          <a:off x="10528300" y="10046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98539</xdr:rowOff>
    </xdr:from>
    <xdr:to>
      <xdr:col>55</xdr:col>
      <xdr:colOff>88900</xdr:colOff>
      <xdr:row>58</xdr:row>
      <xdr:rowOff>98539</xdr:rowOff>
    </xdr:to>
    <xdr:cxnSp macro="">
      <xdr:nvCxnSpPr>
        <xdr:cNvPr id="343" name="直線コネクタ 342"/>
        <xdr:cNvCxnSpPr/>
      </xdr:nvCxnSpPr>
      <xdr:spPr>
        <a:xfrm>
          <a:off x="10388600" y="1004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89501</xdr:rowOff>
    </xdr:from>
    <xdr:ext cx="599010" cy="259045"/>
    <xdr:sp macro="" textlink="">
      <xdr:nvSpPr>
        <xdr:cNvPr id="344" name="農林水産業費最大値テキスト"/>
        <xdr:cNvSpPr txBox="1"/>
      </xdr:nvSpPr>
      <xdr:spPr>
        <a:xfrm>
          <a:off x="10528300" y="8490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113,754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142824</xdr:rowOff>
    </xdr:from>
    <xdr:to>
      <xdr:col>55</xdr:col>
      <xdr:colOff>88900</xdr:colOff>
      <xdr:row>50</xdr:row>
      <xdr:rowOff>142824</xdr:rowOff>
    </xdr:to>
    <xdr:cxnSp macro="">
      <xdr:nvCxnSpPr>
        <xdr:cNvPr id="345" name="直線コネクタ 344"/>
        <xdr:cNvCxnSpPr/>
      </xdr:nvCxnSpPr>
      <xdr:spPr>
        <a:xfrm>
          <a:off x="10388600" y="8715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49060</xdr:rowOff>
    </xdr:from>
    <xdr:to>
      <xdr:col>55</xdr:col>
      <xdr:colOff>0</xdr:colOff>
      <xdr:row>55</xdr:row>
      <xdr:rowOff>99352</xdr:rowOff>
    </xdr:to>
    <xdr:cxnSp macro="">
      <xdr:nvCxnSpPr>
        <xdr:cNvPr id="346" name="直線コネクタ 345"/>
        <xdr:cNvCxnSpPr/>
      </xdr:nvCxnSpPr>
      <xdr:spPr>
        <a:xfrm>
          <a:off x="9639300" y="9478810"/>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151769</xdr:rowOff>
    </xdr:from>
    <xdr:ext cx="534377" cy="259045"/>
    <xdr:sp macro="" textlink="">
      <xdr:nvSpPr>
        <xdr:cNvPr id="347" name="農林水産業費平均値テキスト"/>
        <xdr:cNvSpPr txBox="1"/>
      </xdr:nvSpPr>
      <xdr:spPr>
        <a:xfrm>
          <a:off x="10528300" y="95815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1892</xdr:rowOff>
    </xdr:from>
    <xdr:to>
      <xdr:col>55</xdr:col>
      <xdr:colOff>50800</xdr:colOff>
      <xdr:row>56</xdr:row>
      <xdr:rowOff>103492</xdr:rowOff>
    </xdr:to>
    <xdr:sp macro="" textlink="">
      <xdr:nvSpPr>
        <xdr:cNvPr id="348" name="フローチャート: 判断 347"/>
        <xdr:cNvSpPr/>
      </xdr:nvSpPr>
      <xdr:spPr>
        <a:xfrm>
          <a:off x="10426700" y="960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49060</xdr:rowOff>
    </xdr:from>
    <xdr:to>
      <xdr:col>50</xdr:col>
      <xdr:colOff>114300</xdr:colOff>
      <xdr:row>55</xdr:row>
      <xdr:rowOff>73520</xdr:rowOff>
    </xdr:to>
    <xdr:cxnSp macro="">
      <xdr:nvCxnSpPr>
        <xdr:cNvPr id="349" name="直線コネクタ 348"/>
        <xdr:cNvCxnSpPr/>
      </xdr:nvCxnSpPr>
      <xdr:spPr>
        <a:xfrm flipV="1">
          <a:off x="8750300" y="9478810"/>
          <a:ext cx="889000" cy="24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24562</xdr:rowOff>
    </xdr:from>
    <xdr:to>
      <xdr:col>50</xdr:col>
      <xdr:colOff>165100</xdr:colOff>
      <xdr:row>56</xdr:row>
      <xdr:rowOff>126162</xdr:rowOff>
    </xdr:to>
    <xdr:sp macro="" textlink="">
      <xdr:nvSpPr>
        <xdr:cNvPr id="350" name="フローチャート: 判断 349"/>
        <xdr:cNvSpPr/>
      </xdr:nvSpPr>
      <xdr:spPr>
        <a:xfrm>
          <a:off x="9588500" y="9625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117289</xdr:rowOff>
    </xdr:from>
    <xdr:ext cx="534377" cy="259045"/>
    <xdr:sp macro="" textlink="">
      <xdr:nvSpPr>
        <xdr:cNvPr id="351" name="テキスト ボックス 350"/>
        <xdr:cNvSpPr txBox="1"/>
      </xdr:nvSpPr>
      <xdr:spPr>
        <a:xfrm>
          <a:off x="9372111" y="971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73520</xdr:rowOff>
    </xdr:from>
    <xdr:to>
      <xdr:col>45</xdr:col>
      <xdr:colOff>177800</xdr:colOff>
      <xdr:row>56</xdr:row>
      <xdr:rowOff>7975</xdr:rowOff>
    </xdr:to>
    <xdr:cxnSp macro="">
      <xdr:nvCxnSpPr>
        <xdr:cNvPr id="352" name="直線コネクタ 351"/>
        <xdr:cNvCxnSpPr/>
      </xdr:nvCxnSpPr>
      <xdr:spPr>
        <a:xfrm flipV="1">
          <a:off x="7861300" y="9503270"/>
          <a:ext cx="889000" cy="105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5449</xdr:rowOff>
    </xdr:from>
    <xdr:to>
      <xdr:col>46</xdr:col>
      <xdr:colOff>38100</xdr:colOff>
      <xdr:row>56</xdr:row>
      <xdr:rowOff>107049</xdr:rowOff>
    </xdr:to>
    <xdr:sp macro="" textlink="">
      <xdr:nvSpPr>
        <xdr:cNvPr id="353" name="フローチャート: 判断 352"/>
        <xdr:cNvSpPr/>
      </xdr:nvSpPr>
      <xdr:spPr>
        <a:xfrm>
          <a:off x="8699500" y="960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98176</xdr:rowOff>
    </xdr:from>
    <xdr:ext cx="534377" cy="259045"/>
    <xdr:sp macro="" textlink="">
      <xdr:nvSpPr>
        <xdr:cNvPr id="354" name="テキスト ボックス 353"/>
        <xdr:cNvSpPr txBox="1"/>
      </xdr:nvSpPr>
      <xdr:spPr>
        <a:xfrm>
          <a:off x="8483111" y="9699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143231</xdr:rowOff>
    </xdr:from>
    <xdr:to>
      <xdr:col>41</xdr:col>
      <xdr:colOff>50800</xdr:colOff>
      <xdr:row>56</xdr:row>
      <xdr:rowOff>7975</xdr:rowOff>
    </xdr:to>
    <xdr:cxnSp macro="">
      <xdr:nvCxnSpPr>
        <xdr:cNvPr id="355" name="直線コネクタ 354"/>
        <xdr:cNvCxnSpPr/>
      </xdr:nvCxnSpPr>
      <xdr:spPr>
        <a:xfrm>
          <a:off x="6972300" y="9572981"/>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160858</xdr:rowOff>
    </xdr:from>
    <xdr:to>
      <xdr:col>41</xdr:col>
      <xdr:colOff>101600</xdr:colOff>
      <xdr:row>56</xdr:row>
      <xdr:rowOff>91008</xdr:rowOff>
    </xdr:to>
    <xdr:sp macro="" textlink="">
      <xdr:nvSpPr>
        <xdr:cNvPr id="356" name="フローチャート: 判断 355"/>
        <xdr:cNvSpPr/>
      </xdr:nvSpPr>
      <xdr:spPr>
        <a:xfrm>
          <a:off x="7810500" y="9590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82135</xdr:rowOff>
    </xdr:from>
    <xdr:ext cx="534377" cy="259045"/>
    <xdr:sp macro="" textlink="">
      <xdr:nvSpPr>
        <xdr:cNvPr id="357" name="テキスト ボックス 356"/>
        <xdr:cNvSpPr txBox="1"/>
      </xdr:nvSpPr>
      <xdr:spPr>
        <a:xfrm>
          <a:off x="7594111" y="9683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154000</xdr:rowOff>
    </xdr:from>
    <xdr:to>
      <xdr:col>36</xdr:col>
      <xdr:colOff>165100</xdr:colOff>
      <xdr:row>56</xdr:row>
      <xdr:rowOff>84150</xdr:rowOff>
    </xdr:to>
    <xdr:sp macro="" textlink="">
      <xdr:nvSpPr>
        <xdr:cNvPr id="358" name="フローチャート: 判断 357"/>
        <xdr:cNvSpPr/>
      </xdr:nvSpPr>
      <xdr:spPr>
        <a:xfrm>
          <a:off x="6921500" y="958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75277</xdr:rowOff>
    </xdr:from>
    <xdr:ext cx="534377" cy="259045"/>
    <xdr:sp macro="" textlink="">
      <xdr:nvSpPr>
        <xdr:cNvPr id="359" name="テキスト ボックス 358"/>
        <xdr:cNvSpPr txBox="1"/>
      </xdr:nvSpPr>
      <xdr:spPr>
        <a:xfrm>
          <a:off x="6705111" y="9676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48552</xdr:rowOff>
    </xdr:from>
    <xdr:to>
      <xdr:col>55</xdr:col>
      <xdr:colOff>50800</xdr:colOff>
      <xdr:row>55</xdr:row>
      <xdr:rowOff>150152</xdr:rowOff>
    </xdr:to>
    <xdr:sp macro="" textlink="">
      <xdr:nvSpPr>
        <xdr:cNvPr id="365" name="楕円 364"/>
        <xdr:cNvSpPr/>
      </xdr:nvSpPr>
      <xdr:spPr>
        <a:xfrm>
          <a:off x="10426700" y="9478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71429</xdr:rowOff>
    </xdr:from>
    <xdr:ext cx="534377" cy="259045"/>
    <xdr:sp macro="" textlink="">
      <xdr:nvSpPr>
        <xdr:cNvPr id="366" name="農林水産業費該当値テキスト"/>
        <xdr:cNvSpPr txBox="1"/>
      </xdr:nvSpPr>
      <xdr:spPr>
        <a:xfrm>
          <a:off x="10528300" y="9329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169710</xdr:rowOff>
    </xdr:from>
    <xdr:to>
      <xdr:col>50</xdr:col>
      <xdr:colOff>165100</xdr:colOff>
      <xdr:row>55</xdr:row>
      <xdr:rowOff>99860</xdr:rowOff>
    </xdr:to>
    <xdr:sp macro="" textlink="">
      <xdr:nvSpPr>
        <xdr:cNvPr id="367" name="楕円 366"/>
        <xdr:cNvSpPr/>
      </xdr:nvSpPr>
      <xdr:spPr>
        <a:xfrm>
          <a:off x="9588500" y="942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116387</xdr:rowOff>
    </xdr:from>
    <xdr:ext cx="534377" cy="259045"/>
    <xdr:sp macro="" textlink="">
      <xdr:nvSpPr>
        <xdr:cNvPr id="368" name="テキスト ボックス 367"/>
        <xdr:cNvSpPr txBox="1"/>
      </xdr:nvSpPr>
      <xdr:spPr>
        <a:xfrm>
          <a:off x="9372111" y="920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22720</xdr:rowOff>
    </xdr:from>
    <xdr:to>
      <xdr:col>46</xdr:col>
      <xdr:colOff>38100</xdr:colOff>
      <xdr:row>55</xdr:row>
      <xdr:rowOff>124320</xdr:rowOff>
    </xdr:to>
    <xdr:sp macro="" textlink="">
      <xdr:nvSpPr>
        <xdr:cNvPr id="369" name="楕円 368"/>
        <xdr:cNvSpPr/>
      </xdr:nvSpPr>
      <xdr:spPr>
        <a:xfrm>
          <a:off x="8699500" y="945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140847</xdr:rowOff>
    </xdr:from>
    <xdr:ext cx="534377" cy="259045"/>
    <xdr:sp macro="" textlink="">
      <xdr:nvSpPr>
        <xdr:cNvPr id="370" name="テキスト ボックス 369"/>
        <xdr:cNvSpPr txBox="1"/>
      </xdr:nvSpPr>
      <xdr:spPr>
        <a:xfrm>
          <a:off x="8483111" y="9227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128625</xdr:rowOff>
    </xdr:from>
    <xdr:to>
      <xdr:col>41</xdr:col>
      <xdr:colOff>101600</xdr:colOff>
      <xdr:row>56</xdr:row>
      <xdr:rowOff>58775</xdr:rowOff>
    </xdr:to>
    <xdr:sp macro="" textlink="">
      <xdr:nvSpPr>
        <xdr:cNvPr id="371" name="楕円 370"/>
        <xdr:cNvSpPr/>
      </xdr:nvSpPr>
      <xdr:spPr>
        <a:xfrm>
          <a:off x="7810500" y="955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75302</xdr:rowOff>
    </xdr:from>
    <xdr:ext cx="534377" cy="259045"/>
    <xdr:sp macro="" textlink="">
      <xdr:nvSpPr>
        <xdr:cNvPr id="372" name="テキスト ボックス 371"/>
        <xdr:cNvSpPr txBox="1"/>
      </xdr:nvSpPr>
      <xdr:spPr>
        <a:xfrm>
          <a:off x="7594111" y="9333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92431</xdr:rowOff>
    </xdr:from>
    <xdr:to>
      <xdr:col>36</xdr:col>
      <xdr:colOff>165100</xdr:colOff>
      <xdr:row>56</xdr:row>
      <xdr:rowOff>22581</xdr:rowOff>
    </xdr:to>
    <xdr:sp macro="" textlink="">
      <xdr:nvSpPr>
        <xdr:cNvPr id="373" name="楕円 372"/>
        <xdr:cNvSpPr/>
      </xdr:nvSpPr>
      <xdr:spPr>
        <a:xfrm>
          <a:off x="6921500" y="9522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39108</xdr:rowOff>
    </xdr:from>
    <xdr:ext cx="534377" cy="259045"/>
    <xdr:sp macro="" textlink="">
      <xdr:nvSpPr>
        <xdr:cNvPr id="374" name="テキスト ボックス 373"/>
        <xdr:cNvSpPr txBox="1"/>
      </xdr:nvSpPr>
      <xdr:spPr>
        <a:xfrm>
          <a:off x="6705111" y="9297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120947</xdr:rowOff>
    </xdr:from>
    <xdr:to>
      <xdr:col>54</xdr:col>
      <xdr:colOff>189865</xdr:colOff>
      <xdr:row>79</xdr:row>
      <xdr:rowOff>7127</xdr:rowOff>
    </xdr:to>
    <xdr:cxnSp macro="">
      <xdr:nvCxnSpPr>
        <xdr:cNvPr id="398" name="直線コネクタ 397"/>
        <xdr:cNvCxnSpPr/>
      </xdr:nvCxnSpPr>
      <xdr:spPr>
        <a:xfrm flipV="1">
          <a:off x="10475595" y="12293897"/>
          <a:ext cx="1270" cy="125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10954</xdr:rowOff>
    </xdr:from>
    <xdr:ext cx="469744" cy="259045"/>
    <xdr:sp macro="" textlink="">
      <xdr:nvSpPr>
        <xdr:cNvPr id="399" name="商工費最小値テキスト"/>
        <xdr:cNvSpPr txBox="1"/>
      </xdr:nvSpPr>
      <xdr:spPr>
        <a:xfrm>
          <a:off x="10528300" y="13555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7127</xdr:rowOff>
    </xdr:from>
    <xdr:to>
      <xdr:col>55</xdr:col>
      <xdr:colOff>88900</xdr:colOff>
      <xdr:row>79</xdr:row>
      <xdr:rowOff>7127</xdr:rowOff>
    </xdr:to>
    <xdr:cxnSp macro="">
      <xdr:nvCxnSpPr>
        <xdr:cNvPr id="400" name="直線コネクタ 399"/>
        <xdr:cNvCxnSpPr/>
      </xdr:nvCxnSpPr>
      <xdr:spPr>
        <a:xfrm>
          <a:off x="10388600" y="13551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67624</xdr:rowOff>
    </xdr:from>
    <xdr:ext cx="599010" cy="259045"/>
    <xdr:sp macro="" textlink="">
      <xdr:nvSpPr>
        <xdr:cNvPr id="401" name="商工費最大値テキスト"/>
        <xdr:cNvSpPr txBox="1"/>
      </xdr:nvSpPr>
      <xdr:spPr>
        <a:xfrm>
          <a:off x="10528300" y="12069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169,961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120947</xdr:rowOff>
    </xdr:from>
    <xdr:to>
      <xdr:col>55</xdr:col>
      <xdr:colOff>88900</xdr:colOff>
      <xdr:row>71</xdr:row>
      <xdr:rowOff>120947</xdr:rowOff>
    </xdr:to>
    <xdr:cxnSp macro="">
      <xdr:nvCxnSpPr>
        <xdr:cNvPr id="402" name="直線コネクタ 401"/>
        <xdr:cNvCxnSpPr/>
      </xdr:nvCxnSpPr>
      <xdr:spPr>
        <a:xfrm>
          <a:off x="10388600" y="12293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97912</xdr:rowOff>
    </xdr:from>
    <xdr:to>
      <xdr:col>55</xdr:col>
      <xdr:colOff>0</xdr:colOff>
      <xdr:row>77</xdr:row>
      <xdr:rowOff>129443</xdr:rowOff>
    </xdr:to>
    <xdr:cxnSp macro="">
      <xdr:nvCxnSpPr>
        <xdr:cNvPr id="403" name="直線コネクタ 402"/>
        <xdr:cNvCxnSpPr/>
      </xdr:nvCxnSpPr>
      <xdr:spPr>
        <a:xfrm flipV="1">
          <a:off x="9639300" y="13299562"/>
          <a:ext cx="838200" cy="31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121581</xdr:rowOff>
    </xdr:from>
    <xdr:ext cx="534377" cy="259045"/>
    <xdr:sp macro="" textlink="">
      <xdr:nvSpPr>
        <xdr:cNvPr id="404" name="商工費平均値テキスト"/>
        <xdr:cNvSpPr txBox="1"/>
      </xdr:nvSpPr>
      <xdr:spPr>
        <a:xfrm>
          <a:off x="10528300" y="133232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143154</xdr:rowOff>
    </xdr:from>
    <xdr:to>
      <xdr:col>55</xdr:col>
      <xdr:colOff>50800</xdr:colOff>
      <xdr:row>78</xdr:row>
      <xdr:rowOff>73304</xdr:rowOff>
    </xdr:to>
    <xdr:sp macro="" textlink="">
      <xdr:nvSpPr>
        <xdr:cNvPr id="405" name="フローチャート: 判断 404"/>
        <xdr:cNvSpPr/>
      </xdr:nvSpPr>
      <xdr:spPr>
        <a:xfrm>
          <a:off x="10426700" y="1334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58844</xdr:rowOff>
    </xdr:from>
    <xdr:to>
      <xdr:col>50</xdr:col>
      <xdr:colOff>114300</xdr:colOff>
      <xdr:row>77</xdr:row>
      <xdr:rowOff>129443</xdr:rowOff>
    </xdr:to>
    <xdr:cxnSp macro="">
      <xdr:nvCxnSpPr>
        <xdr:cNvPr id="406" name="直線コネクタ 405"/>
        <xdr:cNvCxnSpPr/>
      </xdr:nvCxnSpPr>
      <xdr:spPr>
        <a:xfrm>
          <a:off x="8750300" y="13260494"/>
          <a:ext cx="889000" cy="70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108094</xdr:rowOff>
    </xdr:from>
    <xdr:to>
      <xdr:col>50</xdr:col>
      <xdr:colOff>165100</xdr:colOff>
      <xdr:row>78</xdr:row>
      <xdr:rowOff>38244</xdr:rowOff>
    </xdr:to>
    <xdr:sp macro="" textlink="">
      <xdr:nvSpPr>
        <xdr:cNvPr id="407" name="フローチャート: 判断 406"/>
        <xdr:cNvSpPr/>
      </xdr:nvSpPr>
      <xdr:spPr>
        <a:xfrm>
          <a:off x="9588500" y="1330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29371</xdr:rowOff>
    </xdr:from>
    <xdr:ext cx="534377" cy="259045"/>
    <xdr:sp macro="" textlink="">
      <xdr:nvSpPr>
        <xdr:cNvPr id="408" name="テキスト ボックス 407"/>
        <xdr:cNvSpPr txBox="1"/>
      </xdr:nvSpPr>
      <xdr:spPr>
        <a:xfrm>
          <a:off x="9372111" y="13402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58844</xdr:rowOff>
    </xdr:from>
    <xdr:to>
      <xdr:col>45</xdr:col>
      <xdr:colOff>177800</xdr:colOff>
      <xdr:row>78</xdr:row>
      <xdr:rowOff>29294</xdr:rowOff>
    </xdr:to>
    <xdr:cxnSp macro="">
      <xdr:nvCxnSpPr>
        <xdr:cNvPr id="409" name="直線コネクタ 408"/>
        <xdr:cNvCxnSpPr/>
      </xdr:nvCxnSpPr>
      <xdr:spPr>
        <a:xfrm flipV="1">
          <a:off x="7861300" y="13260494"/>
          <a:ext cx="889000" cy="141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67991</xdr:rowOff>
    </xdr:from>
    <xdr:to>
      <xdr:col>46</xdr:col>
      <xdr:colOff>38100</xdr:colOff>
      <xdr:row>77</xdr:row>
      <xdr:rowOff>169591</xdr:rowOff>
    </xdr:to>
    <xdr:sp macro="" textlink="">
      <xdr:nvSpPr>
        <xdr:cNvPr id="410" name="フローチャート: 判断 409"/>
        <xdr:cNvSpPr/>
      </xdr:nvSpPr>
      <xdr:spPr>
        <a:xfrm>
          <a:off x="8699500" y="13269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160718</xdr:rowOff>
    </xdr:from>
    <xdr:ext cx="534377" cy="259045"/>
    <xdr:sp macro="" textlink="">
      <xdr:nvSpPr>
        <xdr:cNvPr id="411" name="テキスト ボックス 410"/>
        <xdr:cNvSpPr txBox="1"/>
      </xdr:nvSpPr>
      <xdr:spPr>
        <a:xfrm>
          <a:off x="8483111" y="13362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125253</xdr:rowOff>
    </xdr:from>
    <xdr:to>
      <xdr:col>41</xdr:col>
      <xdr:colOff>50800</xdr:colOff>
      <xdr:row>78</xdr:row>
      <xdr:rowOff>29294</xdr:rowOff>
    </xdr:to>
    <xdr:cxnSp macro="">
      <xdr:nvCxnSpPr>
        <xdr:cNvPr id="412" name="直線コネクタ 411"/>
        <xdr:cNvCxnSpPr/>
      </xdr:nvCxnSpPr>
      <xdr:spPr>
        <a:xfrm>
          <a:off x="6972300" y="13326903"/>
          <a:ext cx="889000" cy="75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155491</xdr:rowOff>
    </xdr:from>
    <xdr:to>
      <xdr:col>41</xdr:col>
      <xdr:colOff>101600</xdr:colOff>
      <xdr:row>78</xdr:row>
      <xdr:rowOff>85641</xdr:rowOff>
    </xdr:to>
    <xdr:sp macro="" textlink="">
      <xdr:nvSpPr>
        <xdr:cNvPr id="413" name="フローチャート: 判断 412"/>
        <xdr:cNvSpPr/>
      </xdr:nvSpPr>
      <xdr:spPr>
        <a:xfrm>
          <a:off x="7810500" y="13357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76768</xdr:rowOff>
    </xdr:from>
    <xdr:ext cx="534377" cy="259045"/>
    <xdr:sp macro="" textlink="">
      <xdr:nvSpPr>
        <xdr:cNvPr id="414" name="テキスト ボックス 413"/>
        <xdr:cNvSpPr txBox="1"/>
      </xdr:nvSpPr>
      <xdr:spPr>
        <a:xfrm>
          <a:off x="7594111" y="13449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110030</xdr:rowOff>
    </xdr:from>
    <xdr:to>
      <xdr:col>36</xdr:col>
      <xdr:colOff>165100</xdr:colOff>
      <xdr:row>78</xdr:row>
      <xdr:rowOff>40180</xdr:rowOff>
    </xdr:to>
    <xdr:sp macro="" textlink="">
      <xdr:nvSpPr>
        <xdr:cNvPr id="415" name="フローチャート: 判断 414"/>
        <xdr:cNvSpPr/>
      </xdr:nvSpPr>
      <xdr:spPr>
        <a:xfrm>
          <a:off x="6921500" y="1331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31307</xdr:rowOff>
    </xdr:from>
    <xdr:ext cx="534377" cy="259045"/>
    <xdr:sp macro="" textlink="">
      <xdr:nvSpPr>
        <xdr:cNvPr id="416" name="テキスト ボックス 415"/>
        <xdr:cNvSpPr txBox="1"/>
      </xdr:nvSpPr>
      <xdr:spPr>
        <a:xfrm>
          <a:off x="6705111" y="13404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47112</xdr:rowOff>
    </xdr:from>
    <xdr:to>
      <xdr:col>55</xdr:col>
      <xdr:colOff>50800</xdr:colOff>
      <xdr:row>77</xdr:row>
      <xdr:rowOff>148712</xdr:rowOff>
    </xdr:to>
    <xdr:sp macro="" textlink="">
      <xdr:nvSpPr>
        <xdr:cNvPr id="422" name="楕円 421"/>
        <xdr:cNvSpPr/>
      </xdr:nvSpPr>
      <xdr:spPr>
        <a:xfrm>
          <a:off x="10426700" y="13248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69989</xdr:rowOff>
    </xdr:from>
    <xdr:ext cx="534377" cy="259045"/>
    <xdr:sp macro="" textlink="">
      <xdr:nvSpPr>
        <xdr:cNvPr id="423" name="商工費該当値テキスト"/>
        <xdr:cNvSpPr txBox="1"/>
      </xdr:nvSpPr>
      <xdr:spPr>
        <a:xfrm>
          <a:off x="10528300" y="13100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78643</xdr:rowOff>
    </xdr:from>
    <xdr:to>
      <xdr:col>50</xdr:col>
      <xdr:colOff>165100</xdr:colOff>
      <xdr:row>78</xdr:row>
      <xdr:rowOff>8793</xdr:rowOff>
    </xdr:to>
    <xdr:sp macro="" textlink="">
      <xdr:nvSpPr>
        <xdr:cNvPr id="424" name="楕円 423"/>
        <xdr:cNvSpPr/>
      </xdr:nvSpPr>
      <xdr:spPr>
        <a:xfrm>
          <a:off x="9588500" y="13280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25320</xdr:rowOff>
    </xdr:from>
    <xdr:ext cx="534377" cy="259045"/>
    <xdr:sp macro="" textlink="">
      <xdr:nvSpPr>
        <xdr:cNvPr id="425" name="テキスト ボックス 424"/>
        <xdr:cNvSpPr txBox="1"/>
      </xdr:nvSpPr>
      <xdr:spPr>
        <a:xfrm>
          <a:off x="9372111" y="13055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8044</xdr:rowOff>
    </xdr:from>
    <xdr:to>
      <xdr:col>46</xdr:col>
      <xdr:colOff>38100</xdr:colOff>
      <xdr:row>77</xdr:row>
      <xdr:rowOff>109644</xdr:rowOff>
    </xdr:to>
    <xdr:sp macro="" textlink="">
      <xdr:nvSpPr>
        <xdr:cNvPr id="426" name="楕円 425"/>
        <xdr:cNvSpPr/>
      </xdr:nvSpPr>
      <xdr:spPr>
        <a:xfrm>
          <a:off x="8699500" y="1320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126171</xdr:rowOff>
    </xdr:from>
    <xdr:ext cx="534377" cy="259045"/>
    <xdr:sp macro="" textlink="">
      <xdr:nvSpPr>
        <xdr:cNvPr id="427" name="テキスト ボックス 426"/>
        <xdr:cNvSpPr txBox="1"/>
      </xdr:nvSpPr>
      <xdr:spPr>
        <a:xfrm>
          <a:off x="8483111" y="12984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149944</xdr:rowOff>
    </xdr:from>
    <xdr:to>
      <xdr:col>41</xdr:col>
      <xdr:colOff>101600</xdr:colOff>
      <xdr:row>78</xdr:row>
      <xdr:rowOff>80094</xdr:rowOff>
    </xdr:to>
    <xdr:sp macro="" textlink="">
      <xdr:nvSpPr>
        <xdr:cNvPr id="428" name="楕円 427"/>
        <xdr:cNvSpPr/>
      </xdr:nvSpPr>
      <xdr:spPr>
        <a:xfrm>
          <a:off x="7810500" y="1335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96621</xdr:rowOff>
    </xdr:from>
    <xdr:ext cx="534377" cy="259045"/>
    <xdr:sp macro="" textlink="">
      <xdr:nvSpPr>
        <xdr:cNvPr id="429" name="テキスト ボックス 428"/>
        <xdr:cNvSpPr txBox="1"/>
      </xdr:nvSpPr>
      <xdr:spPr>
        <a:xfrm>
          <a:off x="7594111" y="13126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74453</xdr:rowOff>
    </xdr:from>
    <xdr:to>
      <xdr:col>36</xdr:col>
      <xdr:colOff>165100</xdr:colOff>
      <xdr:row>78</xdr:row>
      <xdr:rowOff>4603</xdr:rowOff>
    </xdr:to>
    <xdr:sp macro="" textlink="">
      <xdr:nvSpPr>
        <xdr:cNvPr id="430" name="楕円 429"/>
        <xdr:cNvSpPr/>
      </xdr:nvSpPr>
      <xdr:spPr>
        <a:xfrm>
          <a:off x="6921500" y="13276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21130</xdr:rowOff>
    </xdr:from>
    <xdr:ext cx="534377" cy="259045"/>
    <xdr:sp macro="" textlink="">
      <xdr:nvSpPr>
        <xdr:cNvPr id="431" name="テキスト ボックス 430"/>
        <xdr:cNvSpPr txBox="1"/>
      </xdr:nvSpPr>
      <xdr:spPr>
        <a:xfrm>
          <a:off x="6705111" y="13051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2" name="テキスト ボックス 441"/>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4" name="テキスト ボックス 443"/>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156590</xdr:rowOff>
    </xdr:from>
    <xdr:to>
      <xdr:col>54</xdr:col>
      <xdr:colOff>189865</xdr:colOff>
      <xdr:row>98</xdr:row>
      <xdr:rowOff>147625</xdr:rowOff>
    </xdr:to>
    <xdr:cxnSp macro="">
      <xdr:nvCxnSpPr>
        <xdr:cNvPr id="456" name="直線コネクタ 455"/>
        <xdr:cNvCxnSpPr/>
      </xdr:nvCxnSpPr>
      <xdr:spPr>
        <a:xfrm flipV="1">
          <a:off x="10475595" y="15587090"/>
          <a:ext cx="1270" cy="136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151452</xdr:rowOff>
    </xdr:from>
    <xdr:ext cx="534377" cy="259045"/>
    <xdr:sp macro="" textlink="">
      <xdr:nvSpPr>
        <xdr:cNvPr id="457" name="土木費最小値テキスト"/>
        <xdr:cNvSpPr txBox="1"/>
      </xdr:nvSpPr>
      <xdr:spPr>
        <a:xfrm>
          <a:off x="10528300" y="16953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147625</xdr:rowOff>
    </xdr:from>
    <xdr:to>
      <xdr:col>55</xdr:col>
      <xdr:colOff>88900</xdr:colOff>
      <xdr:row>98</xdr:row>
      <xdr:rowOff>147625</xdr:rowOff>
    </xdr:to>
    <xdr:cxnSp macro="">
      <xdr:nvCxnSpPr>
        <xdr:cNvPr id="458" name="直線コネクタ 457"/>
        <xdr:cNvCxnSpPr/>
      </xdr:nvCxnSpPr>
      <xdr:spPr>
        <a:xfrm>
          <a:off x="10388600" y="1694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103267</xdr:rowOff>
    </xdr:from>
    <xdr:ext cx="599010" cy="259045"/>
    <xdr:sp macro="" textlink="">
      <xdr:nvSpPr>
        <xdr:cNvPr id="459" name="土木費最大値テキスト"/>
        <xdr:cNvSpPr txBox="1"/>
      </xdr:nvSpPr>
      <xdr:spPr>
        <a:xfrm>
          <a:off x="10528300" y="15362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142,670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156590</xdr:rowOff>
    </xdr:from>
    <xdr:to>
      <xdr:col>55</xdr:col>
      <xdr:colOff>88900</xdr:colOff>
      <xdr:row>90</xdr:row>
      <xdr:rowOff>156590</xdr:rowOff>
    </xdr:to>
    <xdr:cxnSp macro="">
      <xdr:nvCxnSpPr>
        <xdr:cNvPr id="460" name="直線コネクタ 459"/>
        <xdr:cNvCxnSpPr/>
      </xdr:nvCxnSpPr>
      <xdr:spPr>
        <a:xfrm>
          <a:off x="10388600" y="1558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156147</xdr:rowOff>
    </xdr:from>
    <xdr:to>
      <xdr:col>55</xdr:col>
      <xdr:colOff>0</xdr:colOff>
      <xdr:row>96</xdr:row>
      <xdr:rowOff>7125</xdr:rowOff>
    </xdr:to>
    <xdr:cxnSp macro="">
      <xdr:nvCxnSpPr>
        <xdr:cNvPr id="461" name="直線コネクタ 460"/>
        <xdr:cNvCxnSpPr/>
      </xdr:nvCxnSpPr>
      <xdr:spPr>
        <a:xfrm>
          <a:off x="9639300" y="16443897"/>
          <a:ext cx="838200" cy="22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37989</xdr:rowOff>
    </xdr:from>
    <xdr:ext cx="534377" cy="259045"/>
    <xdr:sp macro="" textlink="">
      <xdr:nvSpPr>
        <xdr:cNvPr id="462" name="土木費平均値テキスト"/>
        <xdr:cNvSpPr txBox="1"/>
      </xdr:nvSpPr>
      <xdr:spPr>
        <a:xfrm>
          <a:off x="10528300" y="164971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59562</xdr:rowOff>
    </xdr:from>
    <xdr:to>
      <xdr:col>55</xdr:col>
      <xdr:colOff>50800</xdr:colOff>
      <xdr:row>96</xdr:row>
      <xdr:rowOff>161162</xdr:rowOff>
    </xdr:to>
    <xdr:sp macro="" textlink="">
      <xdr:nvSpPr>
        <xdr:cNvPr id="463" name="フローチャート: 判断 462"/>
        <xdr:cNvSpPr/>
      </xdr:nvSpPr>
      <xdr:spPr>
        <a:xfrm>
          <a:off x="10426700" y="16518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156147</xdr:rowOff>
    </xdr:from>
    <xdr:to>
      <xdr:col>50</xdr:col>
      <xdr:colOff>114300</xdr:colOff>
      <xdr:row>96</xdr:row>
      <xdr:rowOff>56883</xdr:rowOff>
    </xdr:to>
    <xdr:cxnSp macro="">
      <xdr:nvCxnSpPr>
        <xdr:cNvPr id="464" name="直線コネクタ 463"/>
        <xdr:cNvCxnSpPr/>
      </xdr:nvCxnSpPr>
      <xdr:spPr>
        <a:xfrm flipV="1">
          <a:off x="8750300" y="16443897"/>
          <a:ext cx="889000" cy="72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87427</xdr:rowOff>
    </xdr:from>
    <xdr:to>
      <xdr:col>50</xdr:col>
      <xdr:colOff>165100</xdr:colOff>
      <xdr:row>97</xdr:row>
      <xdr:rowOff>17577</xdr:rowOff>
    </xdr:to>
    <xdr:sp macro="" textlink="">
      <xdr:nvSpPr>
        <xdr:cNvPr id="465" name="フローチャート: 判断 464"/>
        <xdr:cNvSpPr/>
      </xdr:nvSpPr>
      <xdr:spPr>
        <a:xfrm>
          <a:off x="9588500" y="16546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8704</xdr:rowOff>
    </xdr:from>
    <xdr:ext cx="534377" cy="259045"/>
    <xdr:sp macro="" textlink="">
      <xdr:nvSpPr>
        <xdr:cNvPr id="466" name="テキスト ボックス 465"/>
        <xdr:cNvSpPr txBox="1"/>
      </xdr:nvSpPr>
      <xdr:spPr>
        <a:xfrm>
          <a:off x="9372111" y="1663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56883</xdr:rowOff>
    </xdr:from>
    <xdr:to>
      <xdr:col>45</xdr:col>
      <xdr:colOff>177800</xdr:colOff>
      <xdr:row>96</xdr:row>
      <xdr:rowOff>153797</xdr:rowOff>
    </xdr:to>
    <xdr:cxnSp macro="">
      <xdr:nvCxnSpPr>
        <xdr:cNvPr id="467" name="直線コネクタ 466"/>
        <xdr:cNvCxnSpPr/>
      </xdr:nvCxnSpPr>
      <xdr:spPr>
        <a:xfrm flipV="1">
          <a:off x="7861300" y="16516083"/>
          <a:ext cx="889000" cy="96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79781</xdr:rowOff>
    </xdr:from>
    <xdr:to>
      <xdr:col>46</xdr:col>
      <xdr:colOff>38100</xdr:colOff>
      <xdr:row>97</xdr:row>
      <xdr:rowOff>9931</xdr:rowOff>
    </xdr:to>
    <xdr:sp macro="" textlink="">
      <xdr:nvSpPr>
        <xdr:cNvPr id="468" name="フローチャート: 判断 467"/>
        <xdr:cNvSpPr/>
      </xdr:nvSpPr>
      <xdr:spPr>
        <a:xfrm>
          <a:off x="8699500" y="1653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1058</xdr:rowOff>
    </xdr:from>
    <xdr:ext cx="534377" cy="259045"/>
    <xdr:sp macro="" textlink="">
      <xdr:nvSpPr>
        <xdr:cNvPr id="469" name="テキスト ボックス 468"/>
        <xdr:cNvSpPr txBox="1"/>
      </xdr:nvSpPr>
      <xdr:spPr>
        <a:xfrm>
          <a:off x="8483111" y="16631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153797</xdr:rowOff>
    </xdr:from>
    <xdr:to>
      <xdr:col>41</xdr:col>
      <xdr:colOff>50800</xdr:colOff>
      <xdr:row>97</xdr:row>
      <xdr:rowOff>39827</xdr:rowOff>
    </xdr:to>
    <xdr:cxnSp macro="">
      <xdr:nvCxnSpPr>
        <xdr:cNvPr id="470" name="直線コネクタ 469"/>
        <xdr:cNvCxnSpPr/>
      </xdr:nvCxnSpPr>
      <xdr:spPr>
        <a:xfrm flipV="1">
          <a:off x="6972300" y="16612997"/>
          <a:ext cx="889000" cy="57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120371</xdr:rowOff>
    </xdr:from>
    <xdr:to>
      <xdr:col>41</xdr:col>
      <xdr:colOff>101600</xdr:colOff>
      <xdr:row>97</xdr:row>
      <xdr:rowOff>50521</xdr:rowOff>
    </xdr:to>
    <xdr:sp macro="" textlink="">
      <xdr:nvSpPr>
        <xdr:cNvPr id="471" name="フローチャート: 判断 470"/>
        <xdr:cNvSpPr/>
      </xdr:nvSpPr>
      <xdr:spPr>
        <a:xfrm>
          <a:off x="7810500" y="16579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41648</xdr:rowOff>
    </xdr:from>
    <xdr:ext cx="534377" cy="259045"/>
    <xdr:sp macro="" textlink="">
      <xdr:nvSpPr>
        <xdr:cNvPr id="472" name="テキスト ボックス 471"/>
        <xdr:cNvSpPr txBox="1"/>
      </xdr:nvSpPr>
      <xdr:spPr>
        <a:xfrm>
          <a:off x="7594111" y="16672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77636</xdr:rowOff>
    </xdr:from>
    <xdr:to>
      <xdr:col>36</xdr:col>
      <xdr:colOff>165100</xdr:colOff>
      <xdr:row>95</xdr:row>
      <xdr:rowOff>7786</xdr:rowOff>
    </xdr:to>
    <xdr:sp macro="" textlink="">
      <xdr:nvSpPr>
        <xdr:cNvPr id="473" name="フローチャート: 判断 472"/>
        <xdr:cNvSpPr/>
      </xdr:nvSpPr>
      <xdr:spPr>
        <a:xfrm>
          <a:off x="6921500" y="16193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24313</xdr:rowOff>
    </xdr:from>
    <xdr:ext cx="534377" cy="259045"/>
    <xdr:sp macro="" textlink="">
      <xdr:nvSpPr>
        <xdr:cNvPr id="474" name="テキスト ボックス 473"/>
        <xdr:cNvSpPr txBox="1"/>
      </xdr:nvSpPr>
      <xdr:spPr>
        <a:xfrm>
          <a:off x="6705111" y="15969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127775</xdr:rowOff>
    </xdr:from>
    <xdr:to>
      <xdr:col>55</xdr:col>
      <xdr:colOff>50800</xdr:colOff>
      <xdr:row>96</xdr:row>
      <xdr:rowOff>57925</xdr:rowOff>
    </xdr:to>
    <xdr:sp macro="" textlink="">
      <xdr:nvSpPr>
        <xdr:cNvPr id="480" name="楕円 479"/>
        <xdr:cNvSpPr/>
      </xdr:nvSpPr>
      <xdr:spPr>
        <a:xfrm>
          <a:off x="10426700" y="1641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150652</xdr:rowOff>
    </xdr:from>
    <xdr:ext cx="534377" cy="259045"/>
    <xdr:sp macro="" textlink="">
      <xdr:nvSpPr>
        <xdr:cNvPr id="481" name="土木費該当値テキスト"/>
        <xdr:cNvSpPr txBox="1"/>
      </xdr:nvSpPr>
      <xdr:spPr>
        <a:xfrm>
          <a:off x="10528300" y="1626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105347</xdr:rowOff>
    </xdr:from>
    <xdr:to>
      <xdr:col>50</xdr:col>
      <xdr:colOff>165100</xdr:colOff>
      <xdr:row>96</xdr:row>
      <xdr:rowOff>35497</xdr:rowOff>
    </xdr:to>
    <xdr:sp macro="" textlink="">
      <xdr:nvSpPr>
        <xdr:cNvPr id="482" name="楕円 481"/>
        <xdr:cNvSpPr/>
      </xdr:nvSpPr>
      <xdr:spPr>
        <a:xfrm>
          <a:off x="9588500" y="16393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52024</xdr:rowOff>
    </xdr:from>
    <xdr:ext cx="534377" cy="259045"/>
    <xdr:sp macro="" textlink="">
      <xdr:nvSpPr>
        <xdr:cNvPr id="483" name="テキスト ボックス 482"/>
        <xdr:cNvSpPr txBox="1"/>
      </xdr:nvSpPr>
      <xdr:spPr>
        <a:xfrm>
          <a:off x="9372111" y="16168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6083</xdr:rowOff>
    </xdr:from>
    <xdr:to>
      <xdr:col>46</xdr:col>
      <xdr:colOff>38100</xdr:colOff>
      <xdr:row>96</xdr:row>
      <xdr:rowOff>107683</xdr:rowOff>
    </xdr:to>
    <xdr:sp macro="" textlink="">
      <xdr:nvSpPr>
        <xdr:cNvPr id="484" name="楕円 483"/>
        <xdr:cNvSpPr/>
      </xdr:nvSpPr>
      <xdr:spPr>
        <a:xfrm>
          <a:off x="8699500" y="1646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124210</xdr:rowOff>
    </xdr:from>
    <xdr:ext cx="534377" cy="259045"/>
    <xdr:sp macro="" textlink="">
      <xdr:nvSpPr>
        <xdr:cNvPr id="485" name="テキスト ボックス 484"/>
        <xdr:cNvSpPr txBox="1"/>
      </xdr:nvSpPr>
      <xdr:spPr>
        <a:xfrm>
          <a:off x="8483111" y="16240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102997</xdr:rowOff>
    </xdr:from>
    <xdr:to>
      <xdr:col>41</xdr:col>
      <xdr:colOff>101600</xdr:colOff>
      <xdr:row>97</xdr:row>
      <xdr:rowOff>33147</xdr:rowOff>
    </xdr:to>
    <xdr:sp macro="" textlink="">
      <xdr:nvSpPr>
        <xdr:cNvPr id="486" name="楕円 485"/>
        <xdr:cNvSpPr/>
      </xdr:nvSpPr>
      <xdr:spPr>
        <a:xfrm>
          <a:off x="7810500" y="16562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49674</xdr:rowOff>
    </xdr:from>
    <xdr:ext cx="534377" cy="259045"/>
    <xdr:sp macro="" textlink="">
      <xdr:nvSpPr>
        <xdr:cNvPr id="487" name="テキスト ボックス 486"/>
        <xdr:cNvSpPr txBox="1"/>
      </xdr:nvSpPr>
      <xdr:spPr>
        <a:xfrm>
          <a:off x="7594111" y="16337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160477</xdr:rowOff>
    </xdr:from>
    <xdr:to>
      <xdr:col>36</xdr:col>
      <xdr:colOff>165100</xdr:colOff>
      <xdr:row>97</xdr:row>
      <xdr:rowOff>90627</xdr:rowOff>
    </xdr:to>
    <xdr:sp macro="" textlink="">
      <xdr:nvSpPr>
        <xdr:cNvPr id="488" name="楕円 487"/>
        <xdr:cNvSpPr/>
      </xdr:nvSpPr>
      <xdr:spPr>
        <a:xfrm>
          <a:off x="6921500" y="16619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81754</xdr:rowOff>
    </xdr:from>
    <xdr:ext cx="534377" cy="259045"/>
    <xdr:sp macro="" textlink="">
      <xdr:nvSpPr>
        <xdr:cNvPr id="489" name="テキスト ボックス 488"/>
        <xdr:cNvSpPr txBox="1"/>
      </xdr:nvSpPr>
      <xdr:spPr>
        <a:xfrm>
          <a:off x="6705111" y="16712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500" name="テキスト ボックス 499"/>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2" name="テキスト ボックス 501"/>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0" name="テキスト ボックス 509"/>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1588</xdr:rowOff>
    </xdr:from>
    <xdr:to>
      <xdr:col>85</xdr:col>
      <xdr:colOff>126364</xdr:colOff>
      <xdr:row>39</xdr:row>
      <xdr:rowOff>89865</xdr:rowOff>
    </xdr:to>
    <xdr:cxnSp macro="">
      <xdr:nvCxnSpPr>
        <xdr:cNvPr id="514" name="直線コネクタ 513"/>
        <xdr:cNvCxnSpPr/>
      </xdr:nvCxnSpPr>
      <xdr:spPr>
        <a:xfrm flipV="1">
          <a:off x="16317595" y="5145088"/>
          <a:ext cx="1269" cy="1631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93692</xdr:rowOff>
    </xdr:from>
    <xdr:ext cx="534377" cy="259045"/>
    <xdr:sp macro="" textlink="">
      <xdr:nvSpPr>
        <xdr:cNvPr id="515" name="消防費最小値テキスト"/>
        <xdr:cNvSpPr txBox="1"/>
      </xdr:nvSpPr>
      <xdr:spPr>
        <a:xfrm>
          <a:off x="16370300" y="6780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89865</xdr:rowOff>
    </xdr:from>
    <xdr:to>
      <xdr:col>86</xdr:col>
      <xdr:colOff>25400</xdr:colOff>
      <xdr:row>39</xdr:row>
      <xdr:rowOff>89865</xdr:rowOff>
    </xdr:to>
    <xdr:cxnSp macro="">
      <xdr:nvCxnSpPr>
        <xdr:cNvPr id="516" name="直線コネクタ 515"/>
        <xdr:cNvCxnSpPr/>
      </xdr:nvCxnSpPr>
      <xdr:spPr>
        <a:xfrm>
          <a:off x="16230600" y="6776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119715</xdr:rowOff>
    </xdr:from>
    <xdr:ext cx="534377" cy="259045"/>
    <xdr:sp macro="" textlink="">
      <xdr:nvSpPr>
        <xdr:cNvPr id="517" name="消防費最大値テキスト"/>
        <xdr:cNvSpPr txBox="1"/>
      </xdr:nvSpPr>
      <xdr:spPr>
        <a:xfrm>
          <a:off x="16370300" y="4920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61,625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1588</xdr:rowOff>
    </xdr:from>
    <xdr:to>
      <xdr:col>86</xdr:col>
      <xdr:colOff>25400</xdr:colOff>
      <xdr:row>30</xdr:row>
      <xdr:rowOff>1588</xdr:rowOff>
    </xdr:to>
    <xdr:cxnSp macro="">
      <xdr:nvCxnSpPr>
        <xdr:cNvPr id="518" name="直線コネクタ 517"/>
        <xdr:cNvCxnSpPr/>
      </xdr:nvCxnSpPr>
      <xdr:spPr>
        <a:xfrm>
          <a:off x="16230600" y="5145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39611</xdr:rowOff>
    </xdr:from>
    <xdr:to>
      <xdr:col>85</xdr:col>
      <xdr:colOff>127000</xdr:colOff>
      <xdr:row>34</xdr:row>
      <xdr:rowOff>63538</xdr:rowOff>
    </xdr:to>
    <xdr:cxnSp macro="">
      <xdr:nvCxnSpPr>
        <xdr:cNvPr id="519" name="直線コネクタ 518"/>
        <xdr:cNvCxnSpPr/>
      </xdr:nvCxnSpPr>
      <xdr:spPr>
        <a:xfrm>
          <a:off x="15481300" y="5697461"/>
          <a:ext cx="838200" cy="195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45267</xdr:rowOff>
    </xdr:from>
    <xdr:ext cx="534377" cy="259045"/>
    <xdr:sp macro="" textlink="">
      <xdr:nvSpPr>
        <xdr:cNvPr id="520" name="消防費平均値テキスト"/>
        <xdr:cNvSpPr txBox="1"/>
      </xdr:nvSpPr>
      <xdr:spPr>
        <a:xfrm>
          <a:off x="16370300" y="6217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66840</xdr:rowOff>
    </xdr:from>
    <xdr:to>
      <xdr:col>85</xdr:col>
      <xdr:colOff>177800</xdr:colOff>
      <xdr:row>36</xdr:row>
      <xdr:rowOff>168440</xdr:rowOff>
    </xdr:to>
    <xdr:sp macro="" textlink="">
      <xdr:nvSpPr>
        <xdr:cNvPr id="521" name="フローチャート: 判断 520"/>
        <xdr:cNvSpPr/>
      </xdr:nvSpPr>
      <xdr:spPr>
        <a:xfrm>
          <a:off x="16268700" y="623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39611</xdr:rowOff>
    </xdr:from>
    <xdr:to>
      <xdr:col>81</xdr:col>
      <xdr:colOff>50800</xdr:colOff>
      <xdr:row>36</xdr:row>
      <xdr:rowOff>169647</xdr:rowOff>
    </xdr:to>
    <xdr:cxnSp macro="">
      <xdr:nvCxnSpPr>
        <xdr:cNvPr id="522" name="直線コネクタ 521"/>
        <xdr:cNvCxnSpPr/>
      </xdr:nvCxnSpPr>
      <xdr:spPr>
        <a:xfrm flipV="1">
          <a:off x="14592300" y="5697461"/>
          <a:ext cx="889000" cy="644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73012</xdr:rowOff>
    </xdr:from>
    <xdr:to>
      <xdr:col>81</xdr:col>
      <xdr:colOff>101600</xdr:colOff>
      <xdr:row>38</xdr:row>
      <xdr:rowOff>3163</xdr:rowOff>
    </xdr:to>
    <xdr:sp macro="" textlink="">
      <xdr:nvSpPr>
        <xdr:cNvPr id="523" name="フローチャート: 判断 522"/>
        <xdr:cNvSpPr/>
      </xdr:nvSpPr>
      <xdr:spPr>
        <a:xfrm>
          <a:off x="15430500" y="641666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165740</xdr:rowOff>
    </xdr:from>
    <xdr:ext cx="534377" cy="259045"/>
    <xdr:sp macro="" textlink="">
      <xdr:nvSpPr>
        <xdr:cNvPr id="524" name="テキスト ボックス 523"/>
        <xdr:cNvSpPr txBox="1"/>
      </xdr:nvSpPr>
      <xdr:spPr>
        <a:xfrm>
          <a:off x="15214111" y="6509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169304</xdr:rowOff>
    </xdr:from>
    <xdr:to>
      <xdr:col>76</xdr:col>
      <xdr:colOff>114300</xdr:colOff>
      <xdr:row>36</xdr:row>
      <xdr:rowOff>169647</xdr:rowOff>
    </xdr:to>
    <xdr:cxnSp macro="">
      <xdr:nvCxnSpPr>
        <xdr:cNvPr id="525" name="直線コネクタ 524"/>
        <xdr:cNvCxnSpPr/>
      </xdr:nvCxnSpPr>
      <xdr:spPr>
        <a:xfrm>
          <a:off x="13703300" y="6341504"/>
          <a:ext cx="8890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135268</xdr:rowOff>
    </xdr:from>
    <xdr:to>
      <xdr:col>76</xdr:col>
      <xdr:colOff>165100</xdr:colOff>
      <xdr:row>38</xdr:row>
      <xdr:rowOff>65418</xdr:rowOff>
    </xdr:to>
    <xdr:sp macro="" textlink="">
      <xdr:nvSpPr>
        <xdr:cNvPr id="526" name="フローチャート: 判断 525"/>
        <xdr:cNvSpPr/>
      </xdr:nvSpPr>
      <xdr:spPr>
        <a:xfrm>
          <a:off x="14541500" y="6478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56545</xdr:rowOff>
    </xdr:from>
    <xdr:ext cx="534377" cy="259045"/>
    <xdr:sp macro="" textlink="">
      <xdr:nvSpPr>
        <xdr:cNvPr id="527" name="テキスト ボックス 526"/>
        <xdr:cNvSpPr txBox="1"/>
      </xdr:nvSpPr>
      <xdr:spPr>
        <a:xfrm>
          <a:off x="14325111" y="6571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169304</xdr:rowOff>
    </xdr:from>
    <xdr:to>
      <xdr:col>71</xdr:col>
      <xdr:colOff>177800</xdr:colOff>
      <xdr:row>38</xdr:row>
      <xdr:rowOff>64986</xdr:rowOff>
    </xdr:to>
    <xdr:cxnSp macro="">
      <xdr:nvCxnSpPr>
        <xdr:cNvPr id="528" name="直線コネクタ 527"/>
        <xdr:cNvCxnSpPr/>
      </xdr:nvCxnSpPr>
      <xdr:spPr>
        <a:xfrm flipV="1">
          <a:off x="12814300" y="6341504"/>
          <a:ext cx="889000" cy="238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99225</xdr:rowOff>
    </xdr:from>
    <xdr:to>
      <xdr:col>72</xdr:col>
      <xdr:colOff>38100</xdr:colOff>
      <xdr:row>38</xdr:row>
      <xdr:rowOff>29375</xdr:rowOff>
    </xdr:to>
    <xdr:sp macro="" textlink="">
      <xdr:nvSpPr>
        <xdr:cNvPr id="529" name="フローチャート: 判断 528"/>
        <xdr:cNvSpPr/>
      </xdr:nvSpPr>
      <xdr:spPr>
        <a:xfrm>
          <a:off x="13652500" y="644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20502</xdr:rowOff>
    </xdr:from>
    <xdr:ext cx="534377" cy="259045"/>
    <xdr:sp macro="" textlink="">
      <xdr:nvSpPr>
        <xdr:cNvPr id="530" name="テキスト ボックス 529"/>
        <xdr:cNvSpPr txBox="1"/>
      </xdr:nvSpPr>
      <xdr:spPr>
        <a:xfrm>
          <a:off x="13436111" y="6535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20015</xdr:rowOff>
    </xdr:from>
    <xdr:to>
      <xdr:col>67</xdr:col>
      <xdr:colOff>101600</xdr:colOff>
      <xdr:row>37</xdr:row>
      <xdr:rowOff>121615</xdr:rowOff>
    </xdr:to>
    <xdr:sp macro="" textlink="">
      <xdr:nvSpPr>
        <xdr:cNvPr id="531" name="フローチャート: 判断 530"/>
        <xdr:cNvSpPr/>
      </xdr:nvSpPr>
      <xdr:spPr>
        <a:xfrm>
          <a:off x="12763500" y="636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138142</xdr:rowOff>
    </xdr:from>
    <xdr:ext cx="534377" cy="259045"/>
    <xdr:sp macro="" textlink="">
      <xdr:nvSpPr>
        <xdr:cNvPr id="532" name="テキスト ボックス 531"/>
        <xdr:cNvSpPr txBox="1"/>
      </xdr:nvSpPr>
      <xdr:spPr>
        <a:xfrm>
          <a:off x="12547111" y="6138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12738</xdr:rowOff>
    </xdr:from>
    <xdr:to>
      <xdr:col>85</xdr:col>
      <xdr:colOff>177800</xdr:colOff>
      <xdr:row>34</xdr:row>
      <xdr:rowOff>114338</xdr:rowOff>
    </xdr:to>
    <xdr:sp macro="" textlink="">
      <xdr:nvSpPr>
        <xdr:cNvPr id="538" name="楕円 537"/>
        <xdr:cNvSpPr/>
      </xdr:nvSpPr>
      <xdr:spPr>
        <a:xfrm>
          <a:off x="16268700" y="5842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35615</xdr:rowOff>
    </xdr:from>
    <xdr:ext cx="534377" cy="259045"/>
    <xdr:sp macro="" textlink="">
      <xdr:nvSpPr>
        <xdr:cNvPr id="539" name="消防費該当値テキスト"/>
        <xdr:cNvSpPr txBox="1"/>
      </xdr:nvSpPr>
      <xdr:spPr>
        <a:xfrm>
          <a:off x="16370300" y="5693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160261</xdr:rowOff>
    </xdr:from>
    <xdr:to>
      <xdr:col>81</xdr:col>
      <xdr:colOff>101600</xdr:colOff>
      <xdr:row>33</xdr:row>
      <xdr:rowOff>90411</xdr:rowOff>
    </xdr:to>
    <xdr:sp macro="" textlink="">
      <xdr:nvSpPr>
        <xdr:cNvPr id="540" name="楕円 539"/>
        <xdr:cNvSpPr/>
      </xdr:nvSpPr>
      <xdr:spPr>
        <a:xfrm>
          <a:off x="15430500" y="564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31</xdr:row>
      <xdr:rowOff>106938</xdr:rowOff>
    </xdr:from>
    <xdr:ext cx="534377" cy="259045"/>
    <xdr:sp macro="" textlink="">
      <xdr:nvSpPr>
        <xdr:cNvPr id="541" name="テキスト ボックス 540"/>
        <xdr:cNvSpPr txBox="1"/>
      </xdr:nvSpPr>
      <xdr:spPr>
        <a:xfrm>
          <a:off x="15214111" y="542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118847</xdr:rowOff>
    </xdr:from>
    <xdr:to>
      <xdr:col>76</xdr:col>
      <xdr:colOff>165100</xdr:colOff>
      <xdr:row>37</xdr:row>
      <xdr:rowOff>48997</xdr:rowOff>
    </xdr:to>
    <xdr:sp macro="" textlink="">
      <xdr:nvSpPr>
        <xdr:cNvPr id="542" name="楕円 541"/>
        <xdr:cNvSpPr/>
      </xdr:nvSpPr>
      <xdr:spPr>
        <a:xfrm>
          <a:off x="14541500" y="6291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65524</xdr:rowOff>
    </xdr:from>
    <xdr:ext cx="534377" cy="259045"/>
    <xdr:sp macro="" textlink="">
      <xdr:nvSpPr>
        <xdr:cNvPr id="543" name="テキスト ボックス 542"/>
        <xdr:cNvSpPr txBox="1"/>
      </xdr:nvSpPr>
      <xdr:spPr>
        <a:xfrm>
          <a:off x="14325111" y="6066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118504</xdr:rowOff>
    </xdr:from>
    <xdr:to>
      <xdr:col>72</xdr:col>
      <xdr:colOff>38100</xdr:colOff>
      <xdr:row>37</xdr:row>
      <xdr:rowOff>48654</xdr:rowOff>
    </xdr:to>
    <xdr:sp macro="" textlink="">
      <xdr:nvSpPr>
        <xdr:cNvPr id="544" name="楕円 543"/>
        <xdr:cNvSpPr/>
      </xdr:nvSpPr>
      <xdr:spPr>
        <a:xfrm>
          <a:off x="13652500" y="6290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65181</xdr:rowOff>
    </xdr:from>
    <xdr:ext cx="534377" cy="259045"/>
    <xdr:sp macro="" textlink="">
      <xdr:nvSpPr>
        <xdr:cNvPr id="545" name="テキスト ボックス 544"/>
        <xdr:cNvSpPr txBox="1"/>
      </xdr:nvSpPr>
      <xdr:spPr>
        <a:xfrm>
          <a:off x="13436111" y="6065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14186</xdr:rowOff>
    </xdr:from>
    <xdr:to>
      <xdr:col>67</xdr:col>
      <xdr:colOff>101600</xdr:colOff>
      <xdr:row>38</xdr:row>
      <xdr:rowOff>115786</xdr:rowOff>
    </xdr:to>
    <xdr:sp macro="" textlink="">
      <xdr:nvSpPr>
        <xdr:cNvPr id="546" name="楕円 545"/>
        <xdr:cNvSpPr/>
      </xdr:nvSpPr>
      <xdr:spPr>
        <a:xfrm>
          <a:off x="12763500" y="6529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106913</xdr:rowOff>
    </xdr:from>
    <xdr:ext cx="534377" cy="259045"/>
    <xdr:sp macro="" textlink="">
      <xdr:nvSpPr>
        <xdr:cNvPr id="547" name="テキスト ボックス 546"/>
        <xdr:cNvSpPr txBox="1"/>
      </xdr:nvSpPr>
      <xdr:spPr>
        <a:xfrm>
          <a:off x="12547111" y="6622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0" name="テキスト ボックス 559"/>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4" name="テキスト ボックス 563"/>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6" name="テキスト ボックス 565"/>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166433</xdr:rowOff>
    </xdr:from>
    <xdr:to>
      <xdr:col>85</xdr:col>
      <xdr:colOff>126364</xdr:colOff>
      <xdr:row>57</xdr:row>
      <xdr:rowOff>121298</xdr:rowOff>
    </xdr:to>
    <xdr:cxnSp macro="">
      <xdr:nvCxnSpPr>
        <xdr:cNvPr id="572" name="直線コネクタ 571"/>
        <xdr:cNvCxnSpPr/>
      </xdr:nvCxnSpPr>
      <xdr:spPr>
        <a:xfrm flipV="1">
          <a:off x="16317595" y="8567483"/>
          <a:ext cx="1269" cy="1326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125125</xdr:rowOff>
    </xdr:from>
    <xdr:ext cx="534377" cy="259045"/>
    <xdr:sp macro="" textlink="">
      <xdr:nvSpPr>
        <xdr:cNvPr id="573" name="教育費最小値テキスト"/>
        <xdr:cNvSpPr txBox="1"/>
      </xdr:nvSpPr>
      <xdr:spPr>
        <a:xfrm>
          <a:off x="16370300" y="9897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121298</xdr:rowOff>
    </xdr:from>
    <xdr:to>
      <xdr:col>86</xdr:col>
      <xdr:colOff>25400</xdr:colOff>
      <xdr:row>57</xdr:row>
      <xdr:rowOff>121298</xdr:rowOff>
    </xdr:to>
    <xdr:cxnSp macro="">
      <xdr:nvCxnSpPr>
        <xdr:cNvPr id="574" name="直線コネクタ 573"/>
        <xdr:cNvCxnSpPr/>
      </xdr:nvCxnSpPr>
      <xdr:spPr>
        <a:xfrm>
          <a:off x="16230600" y="989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113110</xdr:rowOff>
    </xdr:from>
    <xdr:ext cx="599010" cy="259045"/>
    <xdr:sp macro="" textlink="">
      <xdr:nvSpPr>
        <xdr:cNvPr id="575" name="教育費最大値テキスト"/>
        <xdr:cNvSpPr txBox="1"/>
      </xdr:nvSpPr>
      <xdr:spPr>
        <a:xfrm>
          <a:off x="16370300" y="8342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155,395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166433</xdr:rowOff>
    </xdr:from>
    <xdr:to>
      <xdr:col>86</xdr:col>
      <xdr:colOff>25400</xdr:colOff>
      <xdr:row>49</xdr:row>
      <xdr:rowOff>166433</xdr:rowOff>
    </xdr:to>
    <xdr:cxnSp macro="">
      <xdr:nvCxnSpPr>
        <xdr:cNvPr id="576" name="直線コネクタ 575"/>
        <xdr:cNvCxnSpPr/>
      </xdr:nvCxnSpPr>
      <xdr:spPr>
        <a:xfrm>
          <a:off x="16230600" y="856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154369</xdr:rowOff>
    </xdr:from>
    <xdr:to>
      <xdr:col>85</xdr:col>
      <xdr:colOff>127000</xdr:colOff>
      <xdr:row>56</xdr:row>
      <xdr:rowOff>45860</xdr:rowOff>
    </xdr:to>
    <xdr:cxnSp macro="">
      <xdr:nvCxnSpPr>
        <xdr:cNvPr id="577" name="直線コネクタ 576"/>
        <xdr:cNvCxnSpPr/>
      </xdr:nvCxnSpPr>
      <xdr:spPr>
        <a:xfrm flipV="1">
          <a:off x="15481300" y="9584119"/>
          <a:ext cx="838200" cy="62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28897</xdr:rowOff>
    </xdr:from>
    <xdr:ext cx="534377" cy="259045"/>
    <xdr:sp macro="" textlink="">
      <xdr:nvSpPr>
        <xdr:cNvPr id="578" name="教育費平均値テキスト"/>
        <xdr:cNvSpPr txBox="1"/>
      </xdr:nvSpPr>
      <xdr:spPr>
        <a:xfrm>
          <a:off x="16370300" y="92871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6020</xdr:rowOff>
    </xdr:from>
    <xdr:to>
      <xdr:col>85</xdr:col>
      <xdr:colOff>177800</xdr:colOff>
      <xdr:row>55</xdr:row>
      <xdr:rowOff>107620</xdr:rowOff>
    </xdr:to>
    <xdr:sp macro="" textlink="">
      <xdr:nvSpPr>
        <xdr:cNvPr id="579" name="フローチャート: 判断 578"/>
        <xdr:cNvSpPr/>
      </xdr:nvSpPr>
      <xdr:spPr>
        <a:xfrm>
          <a:off x="16268700" y="943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27839</xdr:rowOff>
    </xdr:from>
    <xdr:to>
      <xdr:col>81</xdr:col>
      <xdr:colOff>50800</xdr:colOff>
      <xdr:row>56</xdr:row>
      <xdr:rowOff>45860</xdr:rowOff>
    </xdr:to>
    <xdr:cxnSp macro="">
      <xdr:nvCxnSpPr>
        <xdr:cNvPr id="580" name="直線コネクタ 579"/>
        <xdr:cNvCxnSpPr/>
      </xdr:nvCxnSpPr>
      <xdr:spPr>
        <a:xfrm>
          <a:off x="14592300" y="9629039"/>
          <a:ext cx="889000" cy="18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145859</xdr:rowOff>
    </xdr:from>
    <xdr:to>
      <xdr:col>81</xdr:col>
      <xdr:colOff>101600</xdr:colOff>
      <xdr:row>56</xdr:row>
      <xdr:rowOff>76009</xdr:rowOff>
    </xdr:to>
    <xdr:sp macro="" textlink="">
      <xdr:nvSpPr>
        <xdr:cNvPr id="581" name="フローチャート: 判断 580"/>
        <xdr:cNvSpPr/>
      </xdr:nvSpPr>
      <xdr:spPr>
        <a:xfrm>
          <a:off x="15430500" y="957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92536</xdr:rowOff>
    </xdr:from>
    <xdr:ext cx="534377" cy="259045"/>
    <xdr:sp macro="" textlink="">
      <xdr:nvSpPr>
        <xdr:cNvPr id="582" name="テキスト ボックス 581"/>
        <xdr:cNvSpPr txBox="1"/>
      </xdr:nvSpPr>
      <xdr:spPr>
        <a:xfrm>
          <a:off x="15214111" y="9350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147244</xdr:rowOff>
    </xdr:from>
    <xdr:to>
      <xdr:col>76</xdr:col>
      <xdr:colOff>114300</xdr:colOff>
      <xdr:row>56</xdr:row>
      <xdr:rowOff>27839</xdr:rowOff>
    </xdr:to>
    <xdr:cxnSp macro="">
      <xdr:nvCxnSpPr>
        <xdr:cNvPr id="583" name="直線コネクタ 582"/>
        <xdr:cNvCxnSpPr/>
      </xdr:nvCxnSpPr>
      <xdr:spPr>
        <a:xfrm>
          <a:off x="13703300" y="9405544"/>
          <a:ext cx="889000" cy="223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44958</xdr:rowOff>
    </xdr:from>
    <xdr:to>
      <xdr:col>76</xdr:col>
      <xdr:colOff>165100</xdr:colOff>
      <xdr:row>55</xdr:row>
      <xdr:rowOff>146558</xdr:rowOff>
    </xdr:to>
    <xdr:sp macro="" textlink="">
      <xdr:nvSpPr>
        <xdr:cNvPr id="584" name="フローチャート: 判断 583"/>
        <xdr:cNvSpPr/>
      </xdr:nvSpPr>
      <xdr:spPr>
        <a:xfrm>
          <a:off x="14541500" y="947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163085</xdr:rowOff>
    </xdr:from>
    <xdr:ext cx="534377" cy="259045"/>
    <xdr:sp macro="" textlink="">
      <xdr:nvSpPr>
        <xdr:cNvPr id="585" name="テキスト ボックス 584"/>
        <xdr:cNvSpPr txBox="1"/>
      </xdr:nvSpPr>
      <xdr:spPr>
        <a:xfrm>
          <a:off x="14325111" y="9249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147244</xdr:rowOff>
    </xdr:from>
    <xdr:to>
      <xdr:col>71</xdr:col>
      <xdr:colOff>177800</xdr:colOff>
      <xdr:row>54</xdr:row>
      <xdr:rowOff>154889</xdr:rowOff>
    </xdr:to>
    <xdr:cxnSp macro="">
      <xdr:nvCxnSpPr>
        <xdr:cNvPr id="586" name="直線コネクタ 585"/>
        <xdr:cNvCxnSpPr/>
      </xdr:nvCxnSpPr>
      <xdr:spPr>
        <a:xfrm flipV="1">
          <a:off x="12814300" y="9405544"/>
          <a:ext cx="889000" cy="7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45872</xdr:rowOff>
    </xdr:from>
    <xdr:to>
      <xdr:col>72</xdr:col>
      <xdr:colOff>38100</xdr:colOff>
      <xdr:row>56</xdr:row>
      <xdr:rowOff>147472</xdr:rowOff>
    </xdr:to>
    <xdr:sp macro="" textlink="">
      <xdr:nvSpPr>
        <xdr:cNvPr id="587" name="フローチャート: 判断 586"/>
        <xdr:cNvSpPr/>
      </xdr:nvSpPr>
      <xdr:spPr>
        <a:xfrm>
          <a:off x="13652500" y="964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138599</xdr:rowOff>
    </xdr:from>
    <xdr:ext cx="534377" cy="259045"/>
    <xdr:sp macro="" textlink="">
      <xdr:nvSpPr>
        <xdr:cNvPr id="588" name="テキスト ボックス 587"/>
        <xdr:cNvSpPr txBox="1"/>
      </xdr:nvSpPr>
      <xdr:spPr>
        <a:xfrm>
          <a:off x="13436111" y="973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149657</xdr:rowOff>
    </xdr:from>
    <xdr:to>
      <xdr:col>67</xdr:col>
      <xdr:colOff>101600</xdr:colOff>
      <xdr:row>56</xdr:row>
      <xdr:rowOff>79807</xdr:rowOff>
    </xdr:to>
    <xdr:sp macro="" textlink="">
      <xdr:nvSpPr>
        <xdr:cNvPr id="589" name="フローチャート: 判断 588"/>
        <xdr:cNvSpPr/>
      </xdr:nvSpPr>
      <xdr:spPr>
        <a:xfrm>
          <a:off x="12763500" y="9579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70934</xdr:rowOff>
    </xdr:from>
    <xdr:ext cx="534377" cy="259045"/>
    <xdr:sp macro="" textlink="">
      <xdr:nvSpPr>
        <xdr:cNvPr id="590" name="テキスト ボックス 589"/>
        <xdr:cNvSpPr txBox="1"/>
      </xdr:nvSpPr>
      <xdr:spPr>
        <a:xfrm>
          <a:off x="12547111" y="967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103569</xdr:rowOff>
    </xdr:from>
    <xdr:to>
      <xdr:col>85</xdr:col>
      <xdr:colOff>177800</xdr:colOff>
      <xdr:row>56</xdr:row>
      <xdr:rowOff>33719</xdr:rowOff>
    </xdr:to>
    <xdr:sp macro="" textlink="">
      <xdr:nvSpPr>
        <xdr:cNvPr id="596" name="楕円 595"/>
        <xdr:cNvSpPr/>
      </xdr:nvSpPr>
      <xdr:spPr>
        <a:xfrm>
          <a:off x="16268700" y="9533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81996</xdr:rowOff>
    </xdr:from>
    <xdr:ext cx="534377" cy="259045"/>
    <xdr:sp macro="" textlink="">
      <xdr:nvSpPr>
        <xdr:cNvPr id="597" name="教育費該当値テキスト"/>
        <xdr:cNvSpPr txBox="1"/>
      </xdr:nvSpPr>
      <xdr:spPr>
        <a:xfrm>
          <a:off x="16370300" y="9511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166510</xdr:rowOff>
    </xdr:from>
    <xdr:to>
      <xdr:col>81</xdr:col>
      <xdr:colOff>101600</xdr:colOff>
      <xdr:row>56</xdr:row>
      <xdr:rowOff>96660</xdr:rowOff>
    </xdr:to>
    <xdr:sp macro="" textlink="">
      <xdr:nvSpPr>
        <xdr:cNvPr id="598" name="楕円 597"/>
        <xdr:cNvSpPr/>
      </xdr:nvSpPr>
      <xdr:spPr>
        <a:xfrm>
          <a:off x="15430500" y="959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87787</xdr:rowOff>
    </xdr:from>
    <xdr:ext cx="534377" cy="259045"/>
    <xdr:sp macro="" textlink="">
      <xdr:nvSpPr>
        <xdr:cNvPr id="599" name="テキスト ボックス 598"/>
        <xdr:cNvSpPr txBox="1"/>
      </xdr:nvSpPr>
      <xdr:spPr>
        <a:xfrm>
          <a:off x="15214111" y="9688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148489</xdr:rowOff>
    </xdr:from>
    <xdr:to>
      <xdr:col>76</xdr:col>
      <xdr:colOff>165100</xdr:colOff>
      <xdr:row>56</xdr:row>
      <xdr:rowOff>78639</xdr:rowOff>
    </xdr:to>
    <xdr:sp macro="" textlink="">
      <xdr:nvSpPr>
        <xdr:cNvPr id="600" name="楕円 599"/>
        <xdr:cNvSpPr/>
      </xdr:nvSpPr>
      <xdr:spPr>
        <a:xfrm>
          <a:off x="14541500" y="9578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69766</xdr:rowOff>
    </xdr:from>
    <xdr:ext cx="534377" cy="259045"/>
    <xdr:sp macro="" textlink="">
      <xdr:nvSpPr>
        <xdr:cNvPr id="601" name="テキスト ボックス 600"/>
        <xdr:cNvSpPr txBox="1"/>
      </xdr:nvSpPr>
      <xdr:spPr>
        <a:xfrm>
          <a:off x="14325111" y="9670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96444</xdr:rowOff>
    </xdr:from>
    <xdr:to>
      <xdr:col>72</xdr:col>
      <xdr:colOff>38100</xdr:colOff>
      <xdr:row>55</xdr:row>
      <xdr:rowOff>26594</xdr:rowOff>
    </xdr:to>
    <xdr:sp macro="" textlink="">
      <xdr:nvSpPr>
        <xdr:cNvPr id="602" name="楕円 601"/>
        <xdr:cNvSpPr/>
      </xdr:nvSpPr>
      <xdr:spPr>
        <a:xfrm>
          <a:off x="13652500" y="9354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43121</xdr:rowOff>
    </xdr:from>
    <xdr:ext cx="534377" cy="259045"/>
    <xdr:sp macro="" textlink="">
      <xdr:nvSpPr>
        <xdr:cNvPr id="603" name="テキスト ボックス 602"/>
        <xdr:cNvSpPr txBox="1"/>
      </xdr:nvSpPr>
      <xdr:spPr>
        <a:xfrm>
          <a:off x="13436111" y="9129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104089</xdr:rowOff>
    </xdr:from>
    <xdr:to>
      <xdr:col>67</xdr:col>
      <xdr:colOff>101600</xdr:colOff>
      <xdr:row>55</xdr:row>
      <xdr:rowOff>34239</xdr:rowOff>
    </xdr:to>
    <xdr:sp macro="" textlink="">
      <xdr:nvSpPr>
        <xdr:cNvPr id="604" name="楕円 603"/>
        <xdr:cNvSpPr/>
      </xdr:nvSpPr>
      <xdr:spPr>
        <a:xfrm>
          <a:off x="12763500" y="936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50766</xdr:rowOff>
    </xdr:from>
    <xdr:ext cx="534377" cy="259045"/>
    <xdr:sp macro="" textlink="">
      <xdr:nvSpPr>
        <xdr:cNvPr id="605" name="テキスト ボックス 604"/>
        <xdr:cNvSpPr txBox="1"/>
      </xdr:nvSpPr>
      <xdr:spPr>
        <a:xfrm>
          <a:off x="12547111" y="9137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56627</xdr:rowOff>
    </xdr:from>
    <xdr:to>
      <xdr:col>85</xdr:col>
      <xdr:colOff>126364</xdr:colOff>
      <xdr:row>78</xdr:row>
      <xdr:rowOff>139700</xdr:rowOff>
    </xdr:to>
    <xdr:cxnSp macro="">
      <xdr:nvCxnSpPr>
        <xdr:cNvPr id="627" name="直線コネクタ 626"/>
        <xdr:cNvCxnSpPr/>
      </xdr:nvCxnSpPr>
      <xdr:spPr>
        <a:xfrm flipV="1">
          <a:off x="16317595" y="12401027"/>
          <a:ext cx="1269" cy="111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8"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3304</xdr:rowOff>
    </xdr:from>
    <xdr:ext cx="534377" cy="259045"/>
    <xdr:sp macro="" textlink="">
      <xdr:nvSpPr>
        <xdr:cNvPr id="630" name="災害復旧費最大値テキスト"/>
        <xdr:cNvSpPr txBox="1"/>
      </xdr:nvSpPr>
      <xdr:spPr>
        <a:xfrm>
          <a:off x="16370300" y="12176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24,317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56627</xdr:rowOff>
    </xdr:from>
    <xdr:to>
      <xdr:col>86</xdr:col>
      <xdr:colOff>25400</xdr:colOff>
      <xdr:row>72</xdr:row>
      <xdr:rowOff>56627</xdr:rowOff>
    </xdr:to>
    <xdr:cxnSp macro="">
      <xdr:nvCxnSpPr>
        <xdr:cNvPr id="631" name="直線コネクタ 630"/>
        <xdr:cNvCxnSpPr/>
      </xdr:nvCxnSpPr>
      <xdr:spPr>
        <a:xfrm>
          <a:off x="16230600" y="12401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124933</xdr:rowOff>
    </xdr:from>
    <xdr:to>
      <xdr:col>85</xdr:col>
      <xdr:colOff>127000</xdr:colOff>
      <xdr:row>78</xdr:row>
      <xdr:rowOff>85475</xdr:rowOff>
    </xdr:to>
    <xdr:cxnSp macro="">
      <xdr:nvCxnSpPr>
        <xdr:cNvPr id="632" name="直線コネクタ 631"/>
        <xdr:cNvCxnSpPr/>
      </xdr:nvCxnSpPr>
      <xdr:spPr>
        <a:xfrm flipV="1">
          <a:off x="15481300" y="12983683"/>
          <a:ext cx="838200" cy="474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157030</xdr:rowOff>
    </xdr:from>
    <xdr:ext cx="469744" cy="259045"/>
    <xdr:sp macro="" textlink="">
      <xdr:nvSpPr>
        <xdr:cNvPr id="633" name="災害復旧費平均値テキスト"/>
        <xdr:cNvSpPr txBox="1"/>
      </xdr:nvSpPr>
      <xdr:spPr>
        <a:xfrm>
          <a:off x="16370300" y="131872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7153</xdr:rowOff>
    </xdr:from>
    <xdr:to>
      <xdr:col>85</xdr:col>
      <xdr:colOff>177800</xdr:colOff>
      <xdr:row>77</xdr:row>
      <xdr:rowOff>108753</xdr:rowOff>
    </xdr:to>
    <xdr:sp macro="" textlink="">
      <xdr:nvSpPr>
        <xdr:cNvPr id="634" name="フローチャート: 判断 633"/>
        <xdr:cNvSpPr/>
      </xdr:nvSpPr>
      <xdr:spPr>
        <a:xfrm>
          <a:off x="16268700" y="13208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97912</xdr:rowOff>
    </xdr:from>
    <xdr:to>
      <xdr:col>81</xdr:col>
      <xdr:colOff>50800</xdr:colOff>
      <xdr:row>78</xdr:row>
      <xdr:rowOff>85475</xdr:rowOff>
    </xdr:to>
    <xdr:cxnSp macro="">
      <xdr:nvCxnSpPr>
        <xdr:cNvPr id="635" name="直線コネクタ 634"/>
        <xdr:cNvCxnSpPr/>
      </xdr:nvCxnSpPr>
      <xdr:spPr>
        <a:xfrm>
          <a:off x="14592300" y="13299562"/>
          <a:ext cx="889000" cy="159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167904</xdr:rowOff>
    </xdr:from>
    <xdr:to>
      <xdr:col>81</xdr:col>
      <xdr:colOff>101600</xdr:colOff>
      <xdr:row>77</xdr:row>
      <xdr:rowOff>98054</xdr:rowOff>
    </xdr:to>
    <xdr:sp macro="" textlink="">
      <xdr:nvSpPr>
        <xdr:cNvPr id="636" name="フローチャート: 判断 635"/>
        <xdr:cNvSpPr/>
      </xdr:nvSpPr>
      <xdr:spPr>
        <a:xfrm>
          <a:off x="15430500" y="1319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114581</xdr:rowOff>
    </xdr:from>
    <xdr:ext cx="469744" cy="259045"/>
    <xdr:sp macro="" textlink="">
      <xdr:nvSpPr>
        <xdr:cNvPr id="637" name="テキスト ボックス 636"/>
        <xdr:cNvSpPr txBox="1"/>
      </xdr:nvSpPr>
      <xdr:spPr>
        <a:xfrm>
          <a:off x="15246428" y="12973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97912</xdr:rowOff>
    </xdr:from>
    <xdr:to>
      <xdr:col>76</xdr:col>
      <xdr:colOff>114300</xdr:colOff>
      <xdr:row>77</xdr:row>
      <xdr:rowOff>136134</xdr:rowOff>
    </xdr:to>
    <xdr:cxnSp macro="">
      <xdr:nvCxnSpPr>
        <xdr:cNvPr id="638" name="直線コネクタ 637"/>
        <xdr:cNvCxnSpPr/>
      </xdr:nvCxnSpPr>
      <xdr:spPr>
        <a:xfrm flipV="1">
          <a:off x="13703300" y="13299562"/>
          <a:ext cx="889000" cy="38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28276</xdr:rowOff>
    </xdr:from>
    <xdr:to>
      <xdr:col>76</xdr:col>
      <xdr:colOff>165100</xdr:colOff>
      <xdr:row>77</xdr:row>
      <xdr:rowOff>129876</xdr:rowOff>
    </xdr:to>
    <xdr:sp macro="" textlink="">
      <xdr:nvSpPr>
        <xdr:cNvPr id="639" name="フローチャート: 判断 638"/>
        <xdr:cNvSpPr/>
      </xdr:nvSpPr>
      <xdr:spPr>
        <a:xfrm>
          <a:off x="14541500" y="13229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146403</xdr:rowOff>
    </xdr:from>
    <xdr:ext cx="469744" cy="259045"/>
    <xdr:sp macro="" textlink="">
      <xdr:nvSpPr>
        <xdr:cNvPr id="640" name="テキスト ボックス 639"/>
        <xdr:cNvSpPr txBox="1"/>
      </xdr:nvSpPr>
      <xdr:spPr>
        <a:xfrm>
          <a:off x="14357428" y="13005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136134</xdr:rowOff>
    </xdr:from>
    <xdr:to>
      <xdr:col>71</xdr:col>
      <xdr:colOff>177800</xdr:colOff>
      <xdr:row>78</xdr:row>
      <xdr:rowOff>137734</xdr:rowOff>
    </xdr:to>
    <xdr:cxnSp macro="">
      <xdr:nvCxnSpPr>
        <xdr:cNvPr id="641" name="直線コネクタ 640"/>
        <xdr:cNvCxnSpPr/>
      </xdr:nvCxnSpPr>
      <xdr:spPr>
        <a:xfrm flipV="1">
          <a:off x="12814300" y="13337784"/>
          <a:ext cx="889000" cy="173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22560</xdr:rowOff>
    </xdr:from>
    <xdr:to>
      <xdr:col>72</xdr:col>
      <xdr:colOff>38100</xdr:colOff>
      <xdr:row>77</xdr:row>
      <xdr:rowOff>124160</xdr:rowOff>
    </xdr:to>
    <xdr:sp macro="" textlink="">
      <xdr:nvSpPr>
        <xdr:cNvPr id="642" name="フローチャート: 判断 641"/>
        <xdr:cNvSpPr/>
      </xdr:nvSpPr>
      <xdr:spPr>
        <a:xfrm>
          <a:off x="13652500" y="1322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140687</xdr:rowOff>
    </xdr:from>
    <xdr:ext cx="469744" cy="259045"/>
    <xdr:sp macro="" textlink="">
      <xdr:nvSpPr>
        <xdr:cNvPr id="643" name="テキスト ボックス 642"/>
        <xdr:cNvSpPr txBox="1"/>
      </xdr:nvSpPr>
      <xdr:spPr>
        <a:xfrm>
          <a:off x="13468428" y="12999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52141</xdr:rowOff>
    </xdr:from>
    <xdr:to>
      <xdr:col>67</xdr:col>
      <xdr:colOff>101600</xdr:colOff>
      <xdr:row>73</xdr:row>
      <xdr:rowOff>153741</xdr:rowOff>
    </xdr:to>
    <xdr:sp macro="" textlink="">
      <xdr:nvSpPr>
        <xdr:cNvPr id="644" name="フローチャート: 判断 643"/>
        <xdr:cNvSpPr/>
      </xdr:nvSpPr>
      <xdr:spPr>
        <a:xfrm>
          <a:off x="12763500" y="12567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170268</xdr:rowOff>
    </xdr:from>
    <xdr:ext cx="534377" cy="259045"/>
    <xdr:sp macro="" textlink="">
      <xdr:nvSpPr>
        <xdr:cNvPr id="645" name="テキスト ボックス 644"/>
        <xdr:cNvSpPr txBox="1"/>
      </xdr:nvSpPr>
      <xdr:spPr>
        <a:xfrm>
          <a:off x="12547111" y="12343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74133</xdr:rowOff>
    </xdr:from>
    <xdr:to>
      <xdr:col>85</xdr:col>
      <xdr:colOff>177800</xdr:colOff>
      <xdr:row>76</xdr:row>
      <xdr:rowOff>4282</xdr:rowOff>
    </xdr:to>
    <xdr:sp macro="" textlink="">
      <xdr:nvSpPr>
        <xdr:cNvPr id="651" name="楕円 650"/>
        <xdr:cNvSpPr/>
      </xdr:nvSpPr>
      <xdr:spPr>
        <a:xfrm>
          <a:off x="16268700" y="1293288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97010</xdr:rowOff>
    </xdr:from>
    <xdr:ext cx="534377" cy="259045"/>
    <xdr:sp macro="" textlink="">
      <xdr:nvSpPr>
        <xdr:cNvPr id="652" name="災害復旧費該当値テキスト"/>
        <xdr:cNvSpPr txBox="1"/>
      </xdr:nvSpPr>
      <xdr:spPr>
        <a:xfrm>
          <a:off x="16370300" y="12784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34675</xdr:rowOff>
    </xdr:from>
    <xdr:to>
      <xdr:col>81</xdr:col>
      <xdr:colOff>101600</xdr:colOff>
      <xdr:row>78</xdr:row>
      <xdr:rowOff>136275</xdr:rowOff>
    </xdr:to>
    <xdr:sp macro="" textlink="">
      <xdr:nvSpPr>
        <xdr:cNvPr id="653" name="楕円 652"/>
        <xdr:cNvSpPr/>
      </xdr:nvSpPr>
      <xdr:spPr>
        <a:xfrm>
          <a:off x="15430500" y="1340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127402</xdr:rowOff>
    </xdr:from>
    <xdr:ext cx="469744" cy="259045"/>
    <xdr:sp macro="" textlink="">
      <xdr:nvSpPr>
        <xdr:cNvPr id="654" name="テキスト ボックス 653"/>
        <xdr:cNvSpPr txBox="1"/>
      </xdr:nvSpPr>
      <xdr:spPr>
        <a:xfrm>
          <a:off x="15246428" y="13500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47112</xdr:rowOff>
    </xdr:from>
    <xdr:to>
      <xdr:col>76</xdr:col>
      <xdr:colOff>165100</xdr:colOff>
      <xdr:row>77</xdr:row>
      <xdr:rowOff>148712</xdr:rowOff>
    </xdr:to>
    <xdr:sp macro="" textlink="">
      <xdr:nvSpPr>
        <xdr:cNvPr id="655" name="楕円 654"/>
        <xdr:cNvSpPr/>
      </xdr:nvSpPr>
      <xdr:spPr>
        <a:xfrm>
          <a:off x="14541500" y="13248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139839</xdr:rowOff>
    </xdr:from>
    <xdr:ext cx="469744" cy="259045"/>
    <xdr:sp macro="" textlink="">
      <xdr:nvSpPr>
        <xdr:cNvPr id="656" name="テキスト ボックス 655"/>
        <xdr:cNvSpPr txBox="1"/>
      </xdr:nvSpPr>
      <xdr:spPr>
        <a:xfrm>
          <a:off x="14357428" y="13341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85334</xdr:rowOff>
    </xdr:from>
    <xdr:to>
      <xdr:col>72</xdr:col>
      <xdr:colOff>38100</xdr:colOff>
      <xdr:row>78</xdr:row>
      <xdr:rowOff>15484</xdr:rowOff>
    </xdr:to>
    <xdr:sp macro="" textlink="">
      <xdr:nvSpPr>
        <xdr:cNvPr id="657" name="楕円 656"/>
        <xdr:cNvSpPr/>
      </xdr:nvSpPr>
      <xdr:spPr>
        <a:xfrm>
          <a:off x="13652500" y="1328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6611</xdr:rowOff>
    </xdr:from>
    <xdr:ext cx="469744" cy="259045"/>
    <xdr:sp macro="" textlink="">
      <xdr:nvSpPr>
        <xdr:cNvPr id="658" name="テキスト ボックス 657"/>
        <xdr:cNvSpPr txBox="1"/>
      </xdr:nvSpPr>
      <xdr:spPr>
        <a:xfrm>
          <a:off x="13468428" y="13379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86934</xdr:rowOff>
    </xdr:from>
    <xdr:to>
      <xdr:col>67</xdr:col>
      <xdr:colOff>101600</xdr:colOff>
      <xdr:row>79</xdr:row>
      <xdr:rowOff>17084</xdr:rowOff>
    </xdr:to>
    <xdr:sp macro="" textlink="">
      <xdr:nvSpPr>
        <xdr:cNvPr id="659" name="楕円 658"/>
        <xdr:cNvSpPr/>
      </xdr:nvSpPr>
      <xdr:spPr>
        <a:xfrm>
          <a:off x="12763500" y="1346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8211</xdr:rowOff>
    </xdr:from>
    <xdr:ext cx="313932" cy="259045"/>
    <xdr:sp macro="" textlink="">
      <xdr:nvSpPr>
        <xdr:cNvPr id="660" name="テキスト ボックス 659"/>
        <xdr:cNvSpPr txBox="1"/>
      </xdr:nvSpPr>
      <xdr:spPr>
        <a:xfrm>
          <a:off x="12657333" y="135527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1" name="テキスト ボックス 670"/>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3" name="テキスト ボックス 672"/>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5" name="テキスト ボックス 67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7" name="テキスト ボックス 676"/>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9" name="テキスト ボックス 678"/>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1" name="テキスト ボックス 68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5486</xdr:rowOff>
    </xdr:from>
    <xdr:to>
      <xdr:col>85</xdr:col>
      <xdr:colOff>126364</xdr:colOff>
      <xdr:row>99</xdr:row>
      <xdr:rowOff>1536</xdr:rowOff>
    </xdr:to>
    <xdr:cxnSp macro="">
      <xdr:nvCxnSpPr>
        <xdr:cNvPr id="685" name="直線コネクタ 684"/>
        <xdr:cNvCxnSpPr/>
      </xdr:nvCxnSpPr>
      <xdr:spPr>
        <a:xfrm flipV="1">
          <a:off x="16317595" y="15435986"/>
          <a:ext cx="1269" cy="1539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5363</xdr:rowOff>
    </xdr:from>
    <xdr:ext cx="534377" cy="259045"/>
    <xdr:sp macro="" textlink="">
      <xdr:nvSpPr>
        <xdr:cNvPr id="686" name="公債費最小値テキスト"/>
        <xdr:cNvSpPr txBox="1"/>
      </xdr:nvSpPr>
      <xdr:spPr>
        <a:xfrm>
          <a:off x="16370300" y="16978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1536</xdr:rowOff>
    </xdr:from>
    <xdr:to>
      <xdr:col>86</xdr:col>
      <xdr:colOff>25400</xdr:colOff>
      <xdr:row>99</xdr:row>
      <xdr:rowOff>1536</xdr:rowOff>
    </xdr:to>
    <xdr:cxnSp macro="">
      <xdr:nvCxnSpPr>
        <xdr:cNvPr id="687" name="直線コネクタ 686"/>
        <xdr:cNvCxnSpPr/>
      </xdr:nvCxnSpPr>
      <xdr:spPr>
        <a:xfrm>
          <a:off x="16230600" y="16975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123613</xdr:rowOff>
    </xdr:from>
    <xdr:ext cx="599010" cy="259045"/>
    <xdr:sp macro="" textlink="">
      <xdr:nvSpPr>
        <xdr:cNvPr id="688" name="公債費最大値テキスト"/>
        <xdr:cNvSpPr txBox="1"/>
      </xdr:nvSpPr>
      <xdr:spPr>
        <a:xfrm>
          <a:off x="16370300" y="15211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154,568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5486</xdr:rowOff>
    </xdr:from>
    <xdr:to>
      <xdr:col>86</xdr:col>
      <xdr:colOff>25400</xdr:colOff>
      <xdr:row>90</xdr:row>
      <xdr:rowOff>5486</xdr:rowOff>
    </xdr:to>
    <xdr:cxnSp macro="">
      <xdr:nvCxnSpPr>
        <xdr:cNvPr id="689" name="直線コネクタ 688"/>
        <xdr:cNvCxnSpPr/>
      </xdr:nvCxnSpPr>
      <xdr:spPr>
        <a:xfrm>
          <a:off x="16230600" y="15435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124727</xdr:rowOff>
    </xdr:from>
    <xdr:to>
      <xdr:col>85</xdr:col>
      <xdr:colOff>127000</xdr:colOff>
      <xdr:row>94</xdr:row>
      <xdr:rowOff>149073</xdr:rowOff>
    </xdr:to>
    <xdr:cxnSp macro="">
      <xdr:nvCxnSpPr>
        <xdr:cNvPr id="690" name="直線コネクタ 689"/>
        <xdr:cNvCxnSpPr/>
      </xdr:nvCxnSpPr>
      <xdr:spPr>
        <a:xfrm flipV="1">
          <a:off x="15481300" y="16241027"/>
          <a:ext cx="838200" cy="2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65943</xdr:rowOff>
    </xdr:from>
    <xdr:ext cx="534377" cy="259045"/>
    <xdr:sp macro="" textlink="">
      <xdr:nvSpPr>
        <xdr:cNvPr id="691" name="公債費平均値テキスト"/>
        <xdr:cNvSpPr txBox="1"/>
      </xdr:nvSpPr>
      <xdr:spPr>
        <a:xfrm>
          <a:off x="16370300" y="163536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87516</xdr:rowOff>
    </xdr:from>
    <xdr:to>
      <xdr:col>85</xdr:col>
      <xdr:colOff>177800</xdr:colOff>
      <xdr:row>96</xdr:row>
      <xdr:rowOff>17666</xdr:rowOff>
    </xdr:to>
    <xdr:sp macro="" textlink="">
      <xdr:nvSpPr>
        <xdr:cNvPr id="692" name="フローチャート: 判断 691"/>
        <xdr:cNvSpPr/>
      </xdr:nvSpPr>
      <xdr:spPr>
        <a:xfrm>
          <a:off x="16268700" y="16375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149073</xdr:rowOff>
    </xdr:from>
    <xdr:to>
      <xdr:col>81</xdr:col>
      <xdr:colOff>50800</xdr:colOff>
      <xdr:row>95</xdr:row>
      <xdr:rowOff>170548</xdr:rowOff>
    </xdr:to>
    <xdr:cxnSp macro="">
      <xdr:nvCxnSpPr>
        <xdr:cNvPr id="693" name="直線コネクタ 692"/>
        <xdr:cNvCxnSpPr/>
      </xdr:nvCxnSpPr>
      <xdr:spPr>
        <a:xfrm flipV="1">
          <a:off x="14592300" y="16265373"/>
          <a:ext cx="889000" cy="192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152691</xdr:rowOff>
    </xdr:from>
    <xdr:to>
      <xdr:col>81</xdr:col>
      <xdr:colOff>101600</xdr:colOff>
      <xdr:row>96</xdr:row>
      <xdr:rowOff>82841</xdr:rowOff>
    </xdr:to>
    <xdr:sp macro="" textlink="">
      <xdr:nvSpPr>
        <xdr:cNvPr id="694" name="フローチャート: 判断 693"/>
        <xdr:cNvSpPr/>
      </xdr:nvSpPr>
      <xdr:spPr>
        <a:xfrm>
          <a:off x="15430500" y="16440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73968</xdr:rowOff>
    </xdr:from>
    <xdr:ext cx="534377" cy="259045"/>
    <xdr:sp macro="" textlink="">
      <xdr:nvSpPr>
        <xdr:cNvPr id="695" name="テキスト ボックス 694"/>
        <xdr:cNvSpPr txBox="1"/>
      </xdr:nvSpPr>
      <xdr:spPr>
        <a:xfrm>
          <a:off x="15214111" y="16533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170548</xdr:rowOff>
    </xdr:from>
    <xdr:to>
      <xdr:col>76</xdr:col>
      <xdr:colOff>114300</xdr:colOff>
      <xdr:row>96</xdr:row>
      <xdr:rowOff>54139</xdr:rowOff>
    </xdr:to>
    <xdr:cxnSp macro="">
      <xdr:nvCxnSpPr>
        <xdr:cNvPr id="696" name="直線コネクタ 695"/>
        <xdr:cNvCxnSpPr/>
      </xdr:nvCxnSpPr>
      <xdr:spPr>
        <a:xfrm flipV="1">
          <a:off x="13703300" y="16458298"/>
          <a:ext cx="889000" cy="55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2057</xdr:rowOff>
    </xdr:from>
    <xdr:to>
      <xdr:col>76</xdr:col>
      <xdr:colOff>165100</xdr:colOff>
      <xdr:row>96</xdr:row>
      <xdr:rowOff>103657</xdr:rowOff>
    </xdr:to>
    <xdr:sp macro="" textlink="">
      <xdr:nvSpPr>
        <xdr:cNvPr id="697" name="フローチャート: 判断 696"/>
        <xdr:cNvSpPr/>
      </xdr:nvSpPr>
      <xdr:spPr>
        <a:xfrm>
          <a:off x="14541500" y="1646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94784</xdr:rowOff>
    </xdr:from>
    <xdr:ext cx="534377" cy="259045"/>
    <xdr:sp macro="" textlink="">
      <xdr:nvSpPr>
        <xdr:cNvPr id="698" name="テキスト ボックス 697"/>
        <xdr:cNvSpPr txBox="1"/>
      </xdr:nvSpPr>
      <xdr:spPr>
        <a:xfrm>
          <a:off x="14325111" y="16553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54139</xdr:rowOff>
    </xdr:from>
    <xdr:to>
      <xdr:col>71</xdr:col>
      <xdr:colOff>177800</xdr:colOff>
      <xdr:row>96</xdr:row>
      <xdr:rowOff>69417</xdr:rowOff>
    </xdr:to>
    <xdr:cxnSp macro="">
      <xdr:nvCxnSpPr>
        <xdr:cNvPr id="699" name="直線コネクタ 698"/>
        <xdr:cNvCxnSpPr/>
      </xdr:nvCxnSpPr>
      <xdr:spPr>
        <a:xfrm flipV="1">
          <a:off x="12814300" y="16513339"/>
          <a:ext cx="889000" cy="15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9576</xdr:rowOff>
    </xdr:from>
    <xdr:to>
      <xdr:col>72</xdr:col>
      <xdr:colOff>38100</xdr:colOff>
      <xdr:row>96</xdr:row>
      <xdr:rowOff>111176</xdr:rowOff>
    </xdr:to>
    <xdr:sp macro="" textlink="">
      <xdr:nvSpPr>
        <xdr:cNvPr id="700" name="フローチャート: 判断 699"/>
        <xdr:cNvSpPr/>
      </xdr:nvSpPr>
      <xdr:spPr>
        <a:xfrm>
          <a:off x="13652500" y="1646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102303</xdr:rowOff>
    </xdr:from>
    <xdr:ext cx="534377" cy="259045"/>
    <xdr:sp macro="" textlink="">
      <xdr:nvSpPr>
        <xdr:cNvPr id="701" name="テキスト ボックス 700"/>
        <xdr:cNvSpPr txBox="1"/>
      </xdr:nvSpPr>
      <xdr:spPr>
        <a:xfrm>
          <a:off x="13436111" y="16561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138340</xdr:rowOff>
    </xdr:from>
    <xdr:to>
      <xdr:col>67</xdr:col>
      <xdr:colOff>101600</xdr:colOff>
      <xdr:row>96</xdr:row>
      <xdr:rowOff>68490</xdr:rowOff>
    </xdr:to>
    <xdr:sp macro="" textlink="">
      <xdr:nvSpPr>
        <xdr:cNvPr id="702" name="フローチャート: 判断 701"/>
        <xdr:cNvSpPr/>
      </xdr:nvSpPr>
      <xdr:spPr>
        <a:xfrm>
          <a:off x="12763500" y="1642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85017</xdr:rowOff>
    </xdr:from>
    <xdr:ext cx="534377" cy="259045"/>
    <xdr:sp macro="" textlink="">
      <xdr:nvSpPr>
        <xdr:cNvPr id="703" name="テキスト ボックス 702"/>
        <xdr:cNvSpPr txBox="1"/>
      </xdr:nvSpPr>
      <xdr:spPr>
        <a:xfrm>
          <a:off x="12547111" y="16201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73927</xdr:rowOff>
    </xdr:from>
    <xdr:to>
      <xdr:col>85</xdr:col>
      <xdr:colOff>177800</xdr:colOff>
      <xdr:row>95</xdr:row>
      <xdr:rowOff>4077</xdr:rowOff>
    </xdr:to>
    <xdr:sp macro="" textlink="">
      <xdr:nvSpPr>
        <xdr:cNvPr id="709" name="楕円 708"/>
        <xdr:cNvSpPr/>
      </xdr:nvSpPr>
      <xdr:spPr>
        <a:xfrm>
          <a:off x="16268700" y="16190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96804</xdr:rowOff>
    </xdr:from>
    <xdr:ext cx="534377" cy="259045"/>
    <xdr:sp macro="" textlink="">
      <xdr:nvSpPr>
        <xdr:cNvPr id="710" name="公債費該当値テキスト"/>
        <xdr:cNvSpPr txBox="1"/>
      </xdr:nvSpPr>
      <xdr:spPr>
        <a:xfrm>
          <a:off x="16370300" y="16041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98273</xdr:rowOff>
    </xdr:from>
    <xdr:to>
      <xdr:col>81</xdr:col>
      <xdr:colOff>101600</xdr:colOff>
      <xdr:row>95</xdr:row>
      <xdr:rowOff>28423</xdr:rowOff>
    </xdr:to>
    <xdr:sp macro="" textlink="">
      <xdr:nvSpPr>
        <xdr:cNvPr id="711" name="楕円 710"/>
        <xdr:cNvSpPr/>
      </xdr:nvSpPr>
      <xdr:spPr>
        <a:xfrm>
          <a:off x="15430500" y="16214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44950</xdr:rowOff>
    </xdr:from>
    <xdr:ext cx="534377" cy="259045"/>
    <xdr:sp macro="" textlink="">
      <xdr:nvSpPr>
        <xdr:cNvPr id="712" name="テキスト ボックス 711"/>
        <xdr:cNvSpPr txBox="1"/>
      </xdr:nvSpPr>
      <xdr:spPr>
        <a:xfrm>
          <a:off x="15214111" y="15989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119748</xdr:rowOff>
    </xdr:from>
    <xdr:to>
      <xdr:col>76</xdr:col>
      <xdr:colOff>165100</xdr:colOff>
      <xdr:row>96</xdr:row>
      <xdr:rowOff>49898</xdr:rowOff>
    </xdr:to>
    <xdr:sp macro="" textlink="">
      <xdr:nvSpPr>
        <xdr:cNvPr id="713" name="楕円 712"/>
        <xdr:cNvSpPr/>
      </xdr:nvSpPr>
      <xdr:spPr>
        <a:xfrm>
          <a:off x="14541500" y="1640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66425</xdr:rowOff>
    </xdr:from>
    <xdr:ext cx="534377" cy="259045"/>
    <xdr:sp macro="" textlink="">
      <xdr:nvSpPr>
        <xdr:cNvPr id="714" name="テキスト ボックス 713"/>
        <xdr:cNvSpPr txBox="1"/>
      </xdr:nvSpPr>
      <xdr:spPr>
        <a:xfrm>
          <a:off x="14325111" y="16182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3339</xdr:rowOff>
    </xdr:from>
    <xdr:to>
      <xdr:col>72</xdr:col>
      <xdr:colOff>38100</xdr:colOff>
      <xdr:row>96</xdr:row>
      <xdr:rowOff>104939</xdr:rowOff>
    </xdr:to>
    <xdr:sp macro="" textlink="">
      <xdr:nvSpPr>
        <xdr:cNvPr id="715" name="楕円 714"/>
        <xdr:cNvSpPr/>
      </xdr:nvSpPr>
      <xdr:spPr>
        <a:xfrm>
          <a:off x="13652500" y="16462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121466</xdr:rowOff>
    </xdr:from>
    <xdr:ext cx="534377" cy="259045"/>
    <xdr:sp macro="" textlink="">
      <xdr:nvSpPr>
        <xdr:cNvPr id="716" name="テキスト ボックス 715"/>
        <xdr:cNvSpPr txBox="1"/>
      </xdr:nvSpPr>
      <xdr:spPr>
        <a:xfrm>
          <a:off x="13436111" y="16237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18617</xdr:rowOff>
    </xdr:from>
    <xdr:to>
      <xdr:col>67</xdr:col>
      <xdr:colOff>101600</xdr:colOff>
      <xdr:row>96</xdr:row>
      <xdr:rowOff>120217</xdr:rowOff>
    </xdr:to>
    <xdr:sp macro="" textlink="">
      <xdr:nvSpPr>
        <xdr:cNvPr id="717" name="楕円 716"/>
        <xdr:cNvSpPr/>
      </xdr:nvSpPr>
      <xdr:spPr>
        <a:xfrm>
          <a:off x="12763500" y="16477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111344</xdr:rowOff>
    </xdr:from>
    <xdr:ext cx="534377" cy="259045"/>
    <xdr:sp macro="" textlink="">
      <xdr:nvSpPr>
        <xdr:cNvPr id="718" name="テキスト ボックス 717"/>
        <xdr:cNvSpPr txBox="1"/>
      </xdr:nvSpPr>
      <xdr:spPr>
        <a:xfrm>
          <a:off x="12547111" y="16570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0" name="テキスト ボックス 729"/>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2" name="テキスト ボックス 731"/>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4" name="テキスト ボックス 733"/>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6" name="テキスト ボックス 735"/>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8" name="テキスト ボックス 73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82093</xdr:rowOff>
    </xdr:from>
    <xdr:to>
      <xdr:col>116</xdr:col>
      <xdr:colOff>62864</xdr:colOff>
      <xdr:row>38</xdr:row>
      <xdr:rowOff>139700</xdr:rowOff>
    </xdr:to>
    <xdr:cxnSp macro="">
      <xdr:nvCxnSpPr>
        <xdr:cNvPr id="740" name="直線コネクタ 739"/>
        <xdr:cNvCxnSpPr/>
      </xdr:nvCxnSpPr>
      <xdr:spPr>
        <a:xfrm flipV="1">
          <a:off x="22159595" y="5397043"/>
          <a:ext cx="1269" cy="1257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1" name="諸支出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28770</xdr:rowOff>
    </xdr:from>
    <xdr:ext cx="469744" cy="259045"/>
    <xdr:sp macro="" textlink="">
      <xdr:nvSpPr>
        <xdr:cNvPr id="743" name="諸支出金最大値テキスト"/>
        <xdr:cNvSpPr txBox="1"/>
      </xdr:nvSpPr>
      <xdr:spPr>
        <a:xfrm>
          <a:off x="22212300" y="5172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2,751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82093</xdr:rowOff>
    </xdr:from>
    <xdr:to>
      <xdr:col>116</xdr:col>
      <xdr:colOff>152400</xdr:colOff>
      <xdr:row>31</xdr:row>
      <xdr:rowOff>82093</xdr:rowOff>
    </xdr:to>
    <xdr:cxnSp macro="">
      <xdr:nvCxnSpPr>
        <xdr:cNvPr id="744" name="直線コネクタ 743"/>
        <xdr:cNvCxnSpPr/>
      </xdr:nvCxnSpPr>
      <xdr:spPr>
        <a:xfrm>
          <a:off x="22072600" y="5397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5" name="直線コネクタ 744"/>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38625</xdr:rowOff>
    </xdr:from>
    <xdr:ext cx="378565" cy="259045"/>
    <xdr:sp macro="" textlink="">
      <xdr:nvSpPr>
        <xdr:cNvPr id="746" name="諸支出金平均値テキスト"/>
        <xdr:cNvSpPr txBox="1"/>
      </xdr:nvSpPr>
      <xdr:spPr>
        <a:xfrm>
          <a:off x="22212300" y="638227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15748</xdr:rowOff>
    </xdr:from>
    <xdr:to>
      <xdr:col>116</xdr:col>
      <xdr:colOff>114300</xdr:colOff>
      <xdr:row>38</xdr:row>
      <xdr:rowOff>117348</xdr:rowOff>
    </xdr:to>
    <xdr:sp macro="" textlink="">
      <xdr:nvSpPr>
        <xdr:cNvPr id="747" name="フローチャート: 判断 746"/>
        <xdr:cNvSpPr/>
      </xdr:nvSpPr>
      <xdr:spPr>
        <a:xfrm>
          <a:off x="22110700" y="6530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8" name="直線コネクタ 747"/>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53239</xdr:rowOff>
    </xdr:from>
    <xdr:to>
      <xdr:col>112</xdr:col>
      <xdr:colOff>38100</xdr:colOff>
      <xdr:row>38</xdr:row>
      <xdr:rowOff>154839</xdr:rowOff>
    </xdr:to>
    <xdr:sp macro="" textlink="">
      <xdr:nvSpPr>
        <xdr:cNvPr id="749" name="フローチャート: 判断 748"/>
        <xdr:cNvSpPr/>
      </xdr:nvSpPr>
      <xdr:spPr>
        <a:xfrm>
          <a:off x="212725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171365</xdr:rowOff>
    </xdr:from>
    <xdr:ext cx="313932" cy="259045"/>
    <xdr:sp macro="" textlink="">
      <xdr:nvSpPr>
        <xdr:cNvPr id="750" name="テキスト ボックス 749"/>
        <xdr:cNvSpPr txBox="1"/>
      </xdr:nvSpPr>
      <xdr:spPr>
        <a:xfrm>
          <a:off x="21166333" y="63435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1" name="直線コネクタ 750"/>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53696</xdr:rowOff>
    </xdr:from>
    <xdr:to>
      <xdr:col>107</xdr:col>
      <xdr:colOff>101600</xdr:colOff>
      <xdr:row>38</xdr:row>
      <xdr:rowOff>155296</xdr:rowOff>
    </xdr:to>
    <xdr:sp macro="" textlink="">
      <xdr:nvSpPr>
        <xdr:cNvPr id="752" name="フローチャート: 判断 751"/>
        <xdr:cNvSpPr/>
      </xdr:nvSpPr>
      <xdr:spPr>
        <a:xfrm>
          <a:off x="20383500" y="656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373</xdr:rowOff>
    </xdr:from>
    <xdr:ext cx="313932" cy="259045"/>
    <xdr:sp macro="" textlink="">
      <xdr:nvSpPr>
        <xdr:cNvPr id="753" name="テキスト ボックス 752"/>
        <xdr:cNvSpPr txBox="1"/>
      </xdr:nvSpPr>
      <xdr:spPr>
        <a:xfrm>
          <a:off x="20277333" y="63440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4" name="直線コネクタ 753"/>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43180</xdr:rowOff>
    </xdr:from>
    <xdr:to>
      <xdr:col>102</xdr:col>
      <xdr:colOff>165100</xdr:colOff>
      <xdr:row>38</xdr:row>
      <xdr:rowOff>144780</xdr:rowOff>
    </xdr:to>
    <xdr:sp macro="" textlink="">
      <xdr:nvSpPr>
        <xdr:cNvPr id="755" name="フローチャート: 判断 754"/>
        <xdr:cNvSpPr/>
      </xdr:nvSpPr>
      <xdr:spPr>
        <a:xfrm>
          <a:off x="194945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161307</xdr:rowOff>
    </xdr:from>
    <xdr:ext cx="378565" cy="259045"/>
    <xdr:sp macro="" textlink="">
      <xdr:nvSpPr>
        <xdr:cNvPr id="756" name="テキスト ボックス 755"/>
        <xdr:cNvSpPr txBox="1"/>
      </xdr:nvSpPr>
      <xdr:spPr>
        <a:xfrm>
          <a:off x="19356017" y="6333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72441</xdr:rowOff>
    </xdr:from>
    <xdr:to>
      <xdr:col>98</xdr:col>
      <xdr:colOff>38100</xdr:colOff>
      <xdr:row>39</xdr:row>
      <xdr:rowOff>2591</xdr:rowOff>
    </xdr:to>
    <xdr:sp macro="" textlink="">
      <xdr:nvSpPr>
        <xdr:cNvPr id="757" name="フローチャート: 判断 756"/>
        <xdr:cNvSpPr/>
      </xdr:nvSpPr>
      <xdr:spPr>
        <a:xfrm>
          <a:off x="18605500" y="6587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19118</xdr:rowOff>
    </xdr:from>
    <xdr:ext cx="313932" cy="259045"/>
    <xdr:sp macro="" textlink="">
      <xdr:nvSpPr>
        <xdr:cNvPr id="758" name="テキスト ボックス 757"/>
        <xdr:cNvSpPr txBox="1"/>
      </xdr:nvSpPr>
      <xdr:spPr>
        <a:xfrm>
          <a:off x="18499333" y="63627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4" name="楕円 763"/>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5" name="諸支出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6" name="楕円 765"/>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7" name="テキスト ボックス 766"/>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8" name="楕円 767"/>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9" name="テキスト ボックス 768"/>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0" name="楕円 769"/>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1" name="テキスト ボックス 770"/>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2" name="楕円 771"/>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3" name="テキスト ボックス 772"/>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住民一人当たりのコストについて、総務費は</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124,872</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円で前年度（</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154,288</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円）より</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19.1</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％減少し、類似団体平均を</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4,195</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円上回った。シティプロモーション事業などの新規実施による増加の一方、旧上浜小学校利活用事業業などの事業終了による皆減や、ふるさと納税返礼品事業などの減少が主な要因である。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民生費は</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196,309</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円で前年度（</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181,110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円）より</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8.4</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％増加し、類似団体平均を</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11,433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下回った。住民税非課税世帯支援給付金事業などの減少の一方、調整給付金事業の新規実施や自立支援給付事業、保育園認定こども園運営事業、制度改正による児童手当支給事業などの増加が主な要因であ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農林水産業費は</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49,677</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円で前年度（</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53,637</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円）より</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7.4</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％減少し、類似団体平均を</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9,826</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円上回った。象潟前川地区ほ場整備事業や機構集積協力金交付事業などの増加の一方、産地パワーアップ事業や森林整備センター造林事業、漁業経営安定資金貸付事業などの減少が主な要因である。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商工費は</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37,984</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円で前年度（</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33,846</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円）より</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12.2%</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増加し、類似団体平均を</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12,604</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円上回った。公園施設整備事業やワーケーション推進事業などの減少の一方、アウトドア拠点づくり事業の増加が主な要因である。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消防費は</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41,999</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円で前年度（</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47,127</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円）より</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10.9</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％減少し、類似団体平均を</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10,420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上回った。災害対応特殊消防自動車購入ほか消防本部施設整備事業の新規実施などにより増加した一方、高機能消防指令センター更新事業の事業終了や防災行政無線強靭化事業などの減少が主な要因であ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災害復旧事業費は</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11,573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円で前年度（</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1,186</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円）より</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875.8</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％増加し、類似団体平均を</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6,035</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円上回った。令和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月に発生した豪雨災害への応急対応や災害復旧に係る経費の大幅な増加が要因である。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秋田県にかほ市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7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7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財政調整基金残高</a:t>
          </a:r>
          <a:r>
            <a:rPr kumimoji="1" lang="en-US" altLang="ja-JP" sz="7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7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令和</a:t>
          </a:r>
          <a:r>
            <a:rPr kumimoji="1" lang="en-US" altLang="ja-JP" sz="7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6</a:t>
          </a:r>
          <a:r>
            <a:rPr kumimoji="1" lang="ja-JP" altLang="en-US" sz="7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は前年度に負担した歳出に係る歳入の受け入れが後ろ倒したことの影響などにより、取崩額が減少した。今後も市税や地方交付税が減少する一方、社会情勢や物価高騰等の影響により取崩額の増加が見込まれるが、標準財政規模の</a:t>
          </a:r>
          <a:r>
            <a:rPr kumimoji="1" lang="en-US" altLang="ja-JP" sz="7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15</a:t>
          </a:r>
          <a:r>
            <a:rPr kumimoji="1" lang="ja-JP" altLang="en-US" sz="7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％程度の残高を堅持し、災害対応ほか緊急に必要な施策の財源とする。</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7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7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実質収支額</a:t>
          </a:r>
          <a:r>
            <a:rPr kumimoji="1" lang="en-US" altLang="ja-JP" sz="7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7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直近</a:t>
          </a:r>
          <a:r>
            <a:rPr kumimoji="1" lang="en-US" altLang="ja-JP" sz="7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a:t>
          </a:r>
          <a:r>
            <a:rPr kumimoji="1" lang="ja-JP" altLang="en-US" sz="7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年間は引き続き増加傾向である。令和</a:t>
          </a:r>
          <a:r>
            <a:rPr kumimoji="1" lang="en-US" altLang="ja-JP" sz="7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6</a:t>
          </a:r>
          <a:r>
            <a:rPr kumimoji="1" lang="ja-JP" altLang="en-US" sz="7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年度は歳入歳出差引額が前年度比</a:t>
          </a:r>
          <a:r>
            <a:rPr kumimoji="1" lang="en-US" altLang="ja-JP" sz="7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19.7</a:t>
          </a:r>
          <a:r>
            <a:rPr kumimoji="1" lang="ja-JP" altLang="en-US" sz="7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％減少したものの、控除される翌年度への繰越財源が前年度比</a:t>
          </a:r>
          <a:r>
            <a:rPr kumimoji="1" lang="en-US" altLang="ja-JP" sz="7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76.9</a:t>
          </a:r>
          <a:r>
            <a:rPr kumimoji="1" lang="ja-JP" altLang="en-US" sz="7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％減少したことにより全体として増加している。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7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7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実質単年度収支</a:t>
          </a:r>
          <a:r>
            <a:rPr kumimoji="1" lang="en-US" altLang="ja-JP" sz="7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7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財政調整基金の取崩額が前年度比</a:t>
          </a:r>
          <a:r>
            <a:rPr kumimoji="1" lang="en-US" altLang="ja-JP" sz="7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83.2</a:t>
          </a:r>
          <a:r>
            <a:rPr kumimoji="1" lang="ja-JP" altLang="en-US" sz="7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％減少したほか、積立金が前年度比</a:t>
          </a:r>
          <a:r>
            <a:rPr kumimoji="1" lang="en-US" altLang="ja-JP" sz="7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216.1</a:t>
          </a:r>
          <a:r>
            <a:rPr kumimoji="1" lang="ja-JP" altLang="en-US" sz="7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％増加したため、前年度より改善した。</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7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7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今後の見通し</a:t>
          </a:r>
          <a:r>
            <a:rPr kumimoji="1" lang="en-US" altLang="ja-JP" sz="7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7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本市は自主財源比率が</a:t>
          </a:r>
          <a:r>
            <a:rPr kumimoji="1" lang="en-US" altLang="ja-JP" sz="7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a:t>
          </a:r>
          <a:r>
            <a:rPr kumimoji="1" lang="ja-JP" altLang="en-US" sz="7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en-US" altLang="ja-JP" sz="7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a:t>
          </a:r>
          <a:r>
            <a:rPr kumimoji="1" lang="ja-JP" altLang="en-US" sz="7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割程度であり、地方交付税に依存する財政運営となっている。今後も税収の大幅増は見込めないため、財政調整基金を取り崩しながらの厳しい財政運営が予想されるが、新たな財源確保について積極的に検討し、財源創出と経常経費の抑制などに努め、適正な財政運営を行う。</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秋田県にかほ市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9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9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現状</a:t>
          </a:r>
          <a:r>
            <a:rPr kumimoji="1" lang="en-US" altLang="ja-JP" sz="9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一般会計及びすべての特別会計において黒字となっている。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9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9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水道事業</a:t>
          </a:r>
          <a:r>
            <a:rPr kumimoji="1" lang="en-US" altLang="ja-JP" sz="9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前年度より給水戸数は増加したが、有収水量、年間給水量は減少した。営業費用のうち原水及び浄水費などが増加したことで総費用全体が増加したが、令和</a:t>
          </a:r>
          <a:r>
            <a:rPr kumimoji="1" lang="en-US" altLang="ja-JP" sz="9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6</a:t>
          </a:r>
          <a:r>
            <a:rPr kumimoji="1" lang="ja-JP" altLang="en-US" sz="9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a:t>
          </a:r>
          <a:r>
            <a:rPr kumimoji="1" lang="en-US" altLang="ja-JP" sz="9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6</a:t>
          </a:r>
          <a:r>
            <a:rPr kumimoji="1" lang="ja-JP" altLang="en-US" sz="9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月</a:t>
          </a:r>
          <a:r>
            <a:rPr kumimoji="1" lang="en-US" altLang="ja-JP" sz="9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a:t>
          </a:r>
          <a:r>
            <a:rPr kumimoji="1" lang="ja-JP" altLang="en-US" sz="9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日に水道料金の値上げを実施したことで営業収益も増加しており、総収益も前年度より増加した。全体として経常利益が増加し、比率は上昇している。今後は人口減少に伴い、給水量・給水収益ともに減少していくことが予想されるため、新たな水需要の開拓に努め健全な事業運営に努める。</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9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9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下水道事業</a:t>
          </a:r>
          <a:r>
            <a:rPr kumimoji="1" lang="en-US" altLang="ja-JP" sz="9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令和</a:t>
          </a:r>
          <a:r>
            <a:rPr kumimoji="1" lang="en-US" altLang="ja-JP" sz="9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6</a:t>
          </a:r>
          <a:r>
            <a:rPr kumimoji="1" lang="ja-JP" altLang="en-US" sz="9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a:t>
          </a:r>
          <a:r>
            <a:rPr kumimoji="1" lang="en-US" altLang="ja-JP" sz="9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a:t>
          </a:r>
          <a:r>
            <a:rPr kumimoji="1" lang="ja-JP" altLang="en-US" sz="9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月</a:t>
          </a:r>
          <a:r>
            <a:rPr kumimoji="1" lang="en-US" altLang="ja-JP" sz="9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a:t>
          </a:r>
          <a:r>
            <a:rPr kumimoji="1" lang="ja-JP" altLang="en-US" sz="9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日に公営企業化したため単純比較はできないが、排水区域内人口と年間総処理水量は前年度よりも減少している。人口減少の進行及び節水意識の定着などにより下水道使用料の大幅な伸びは期待できず、現在の料金水準では経費を賄えない状況が想定される。支出についても、事業実施や老朽化により地方債償還金や修繕費が増加する見通しであるため、料金改定の実施を検討するなど健全な事業運営に努める。</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9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9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国民健康保険事業事業勘定</a:t>
          </a:r>
          <a:r>
            <a:rPr kumimoji="1" lang="en-US" altLang="ja-JP" sz="9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保険税や都道府県等支出金、他会計繰入金等が減少しており、保険給付費や県に納付する国民健康保険事業費納付金も同様に減少したことで黒字幅が縮小した。今後も健康増進を促し、保険給付費の抑制を図るとともに税率の見直しなどについて検討する。</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9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9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国民健康保険事業施設勘定</a:t>
          </a:r>
          <a:r>
            <a:rPr kumimoji="1" lang="en-US" altLang="ja-JP" sz="9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診療収入が減少している一方、前年度に受入した専攻医関連経費の皆減など支出も減少したことで、比率は微増した。今後は患者数の減少に対し、地域医療における診療所のあり方を検討する。</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9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9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今後の見通し</a:t>
          </a:r>
          <a:r>
            <a:rPr kumimoji="1" lang="en-US" altLang="ja-JP" sz="9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今後も人口減少が進み、料金・税収の大幅な増加は見込めないことから、税率の見直しや料金改定等の財源確保に努め、各会計で身の丈に合った財政運営・企業運営を行っていく。</a:t>
          </a:r>
          <a:endParaRPr kumimoji="1" lang="en-US" altLang="ja-JP" sz="9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9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9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※R02</a:t>
          </a:r>
          <a:r>
            <a:rPr kumimoji="1" lang="ja-JP" altLang="en-US" sz="9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en-US" altLang="ja-JP" sz="9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R05</a:t>
          </a:r>
          <a:r>
            <a:rPr kumimoji="1" lang="ja-JP" altLang="en-US" sz="9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の「その他会計（黒字）」欄には公共下水道事業特別会計、農業集落排水事業特別会計の比率の計が計上されているが、集計方法の都合等により前年度の資料とは数値が一致しない。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17534615</v>
      </c>
      <c r="BO4" s="449"/>
      <c r="BP4" s="449"/>
      <c r="BQ4" s="449"/>
      <c r="BR4" s="449"/>
      <c r="BS4" s="449"/>
      <c r="BT4" s="449"/>
      <c r="BU4" s="450"/>
      <c r="BV4" s="448">
        <v>18134950</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7.5</v>
      </c>
      <c r="CU4" s="589"/>
      <c r="CV4" s="589"/>
      <c r="CW4" s="589"/>
      <c r="CX4" s="589"/>
      <c r="CY4" s="589"/>
      <c r="CZ4" s="589"/>
      <c r="DA4" s="590"/>
      <c r="DB4" s="588">
        <v>7.1</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16772750</v>
      </c>
      <c r="BO5" s="420"/>
      <c r="BP5" s="420"/>
      <c r="BQ5" s="420"/>
      <c r="BR5" s="420"/>
      <c r="BS5" s="420"/>
      <c r="BT5" s="420"/>
      <c r="BU5" s="421"/>
      <c r="BV5" s="419">
        <v>17186036</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94.5</v>
      </c>
      <c r="CU5" s="417"/>
      <c r="CV5" s="417"/>
      <c r="CW5" s="417"/>
      <c r="CX5" s="417"/>
      <c r="CY5" s="417"/>
      <c r="CZ5" s="417"/>
      <c r="DA5" s="418"/>
      <c r="DB5" s="416">
        <v>92.3</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761865</v>
      </c>
      <c r="BO6" s="420"/>
      <c r="BP6" s="420"/>
      <c r="BQ6" s="420"/>
      <c r="BR6" s="420"/>
      <c r="BS6" s="420"/>
      <c r="BT6" s="420"/>
      <c r="BU6" s="421"/>
      <c r="BV6" s="419">
        <v>948914</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94.5</v>
      </c>
      <c r="CU6" s="563"/>
      <c r="CV6" s="563"/>
      <c r="CW6" s="563"/>
      <c r="CX6" s="563"/>
      <c r="CY6" s="563"/>
      <c r="CZ6" s="563"/>
      <c r="DA6" s="564"/>
      <c r="DB6" s="562">
        <v>92.3</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70683</v>
      </c>
      <c r="BO7" s="420"/>
      <c r="BP7" s="420"/>
      <c r="BQ7" s="420"/>
      <c r="BR7" s="420"/>
      <c r="BS7" s="420"/>
      <c r="BT7" s="420"/>
      <c r="BU7" s="421"/>
      <c r="BV7" s="419">
        <v>305603</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9220525</v>
      </c>
      <c r="CU7" s="420"/>
      <c r="CV7" s="420"/>
      <c r="CW7" s="420"/>
      <c r="CX7" s="420"/>
      <c r="CY7" s="420"/>
      <c r="CZ7" s="420"/>
      <c r="DA7" s="421"/>
      <c r="DB7" s="419">
        <v>9095056</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691182</v>
      </c>
      <c r="BO8" s="420"/>
      <c r="BP8" s="420"/>
      <c r="BQ8" s="420"/>
      <c r="BR8" s="420"/>
      <c r="BS8" s="420"/>
      <c r="BT8" s="420"/>
      <c r="BU8" s="421"/>
      <c r="BV8" s="419">
        <v>643311</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0.36</v>
      </c>
      <c r="CU8" s="523"/>
      <c r="CV8" s="523"/>
      <c r="CW8" s="523"/>
      <c r="CX8" s="523"/>
      <c r="CY8" s="523"/>
      <c r="CZ8" s="523"/>
      <c r="DA8" s="524"/>
      <c r="DB8" s="522">
        <v>0.35</v>
      </c>
      <c r="DC8" s="523"/>
      <c r="DD8" s="523"/>
      <c r="DE8" s="523"/>
      <c r="DF8" s="523"/>
      <c r="DG8" s="523"/>
      <c r="DH8" s="523"/>
      <c r="DI8" s="524"/>
    </row>
    <row r="9" spans="1:119" ht="18.75" customHeight="1" thickBot="1" x14ac:dyDescent="0.2">
      <c r="A9" s="169"/>
      <c r="B9" s="551" t="s">
        <v>106</v>
      </c>
      <c r="C9" s="552"/>
      <c r="D9" s="552"/>
      <c r="E9" s="552"/>
      <c r="F9" s="552"/>
      <c r="G9" s="552"/>
      <c r="H9" s="552"/>
      <c r="I9" s="552"/>
      <c r="J9" s="552"/>
      <c r="K9" s="470"/>
      <c r="L9" s="553" t="s">
        <v>107</v>
      </c>
      <c r="M9" s="554"/>
      <c r="N9" s="554"/>
      <c r="O9" s="554"/>
      <c r="P9" s="554"/>
      <c r="Q9" s="555"/>
      <c r="R9" s="556">
        <v>23435</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47871</v>
      </c>
      <c r="BO9" s="420"/>
      <c r="BP9" s="420"/>
      <c r="BQ9" s="420"/>
      <c r="BR9" s="420"/>
      <c r="BS9" s="420"/>
      <c r="BT9" s="420"/>
      <c r="BU9" s="421"/>
      <c r="BV9" s="419">
        <v>84945</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17.399999999999999</v>
      </c>
      <c r="CU9" s="417"/>
      <c r="CV9" s="417"/>
      <c r="CW9" s="417"/>
      <c r="CX9" s="417"/>
      <c r="CY9" s="417"/>
      <c r="CZ9" s="417"/>
      <c r="DA9" s="418"/>
      <c r="DB9" s="416">
        <v>17.2</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112</v>
      </c>
      <c r="M10" s="376"/>
      <c r="N10" s="376"/>
      <c r="O10" s="376"/>
      <c r="P10" s="376"/>
      <c r="Q10" s="377"/>
      <c r="R10" s="372">
        <v>25324</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114</v>
      </c>
      <c r="AV10" s="478"/>
      <c r="AW10" s="478"/>
      <c r="AX10" s="478"/>
      <c r="AY10" s="433" t="s">
        <v>115</v>
      </c>
      <c r="AZ10" s="434"/>
      <c r="BA10" s="434"/>
      <c r="BB10" s="434"/>
      <c r="BC10" s="434"/>
      <c r="BD10" s="434"/>
      <c r="BE10" s="434"/>
      <c r="BF10" s="434"/>
      <c r="BG10" s="434"/>
      <c r="BH10" s="434"/>
      <c r="BI10" s="434"/>
      <c r="BJ10" s="434"/>
      <c r="BK10" s="434"/>
      <c r="BL10" s="434"/>
      <c r="BM10" s="435"/>
      <c r="BN10" s="419">
        <v>2067</v>
      </c>
      <c r="BO10" s="420"/>
      <c r="BP10" s="420"/>
      <c r="BQ10" s="420"/>
      <c r="BR10" s="420"/>
      <c r="BS10" s="420"/>
      <c r="BT10" s="420"/>
      <c r="BU10" s="421"/>
      <c r="BV10" s="419">
        <v>654</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114</v>
      </c>
      <c r="AV11" s="478"/>
      <c r="AW11" s="478"/>
      <c r="AX11" s="478"/>
      <c r="AY11" s="433" t="s">
        <v>120</v>
      </c>
      <c r="AZ11" s="434"/>
      <c r="BA11" s="434"/>
      <c r="BB11" s="434"/>
      <c r="BC11" s="434"/>
      <c r="BD11" s="434"/>
      <c r="BE11" s="434"/>
      <c r="BF11" s="434"/>
      <c r="BG11" s="434"/>
      <c r="BH11" s="434"/>
      <c r="BI11" s="434"/>
      <c r="BJ11" s="434"/>
      <c r="BK11" s="434"/>
      <c r="BL11" s="434"/>
      <c r="BM11" s="435"/>
      <c r="BN11" s="419">
        <v>339175</v>
      </c>
      <c r="BO11" s="420"/>
      <c r="BP11" s="420"/>
      <c r="BQ11" s="420"/>
      <c r="BR11" s="420"/>
      <c r="BS11" s="420"/>
      <c r="BT11" s="420"/>
      <c r="BU11" s="421"/>
      <c r="BV11" s="419">
        <v>377640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22075</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93424</v>
      </c>
      <c r="BO12" s="420"/>
      <c r="BP12" s="420"/>
      <c r="BQ12" s="420"/>
      <c r="BR12" s="420"/>
      <c r="BS12" s="420"/>
      <c r="BT12" s="420"/>
      <c r="BU12" s="421"/>
      <c r="BV12" s="419">
        <v>557217</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21924</v>
      </c>
      <c r="S13" s="507"/>
      <c r="T13" s="507"/>
      <c r="U13" s="507"/>
      <c r="V13" s="508"/>
      <c r="W13" s="509" t="s">
        <v>131</v>
      </c>
      <c r="X13" s="405"/>
      <c r="Y13" s="405"/>
      <c r="Z13" s="405"/>
      <c r="AA13" s="405"/>
      <c r="AB13" s="406"/>
      <c r="AC13" s="372">
        <v>1017</v>
      </c>
      <c r="AD13" s="373"/>
      <c r="AE13" s="373"/>
      <c r="AF13" s="373"/>
      <c r="AG13" s="374"/>
      <c r="AH13" s="372">
        <v>1245</v>
      </c>
      <c r="AI13" s="373"/>
      <c r="AJ13" s="373"/>
      <c r="AK13" s="373"/>
      <c r="AL13" s="432"/>
      <c r="AM13" s="476" t="s">
        <v>132</v>
      </c>
      <c r="AN13" s="376"/>
      <c r="AO13" s="376"/>
      <c r="AP13" s="376"/>
      <c r="AQ13" s="376"/>
      <c r="AR13" s="376"/>
      <c r="AS13" s="376"/>
      <c r="AT13" s="377"/>
      <c r="AU13" s="477" t="s">
        <v>114</v>
      </c>
      <c r="AV13" s="478"/>
      <c r="AW13" s="478"/>
      <c r="AX13" s="478"/>
      <c r="AY13" s="433" t="s">
        <v>133</v>
      </c>
      <c r="AZ13" s="434"/>
      <c r="BA13" s="434"/>
      <c r="BB13" s="434"/>
      <c r="BC13" s="434"/>
      <c r="BD13" s="434"/>
      <c r="BE13" s="434"/>
      <c r="BF13" s="434"/>
      <c r="BG13" s="434"/>
      <c r="BH13" s="434"/>
      <c r="BI13" s="434"/>
      <c r="BJ13" s="434"/>
      <c r="BK13" s="434"/>
      <c r="BL13" s="434"/>
      <c r="BM13" s="435"/>
      <c r="BN13" s="419">
        <v>295689</v>
      </c>
      <c r="BO13" s="420"/>
      <c r="BP13" s="420"/>
      <c r="BQ13" s="420"/>
      <c r="BR13" s="420"/>
      <c r="BS13" s="420"/>
      <c r="BT13" s="420"/>
      <c r="BU13" s="421"/>
      <c r="BV13" s="419">
        <v>-93978</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8</v>
      </c>
      <c r="CU13" s="417"/>
      <c r="CV13" s="417"/>
      <c r="CW13" s="417"/>
      <c r="CX13" s="417"/>
      <c r="CY13" s="417"/>
      <c r="CZ13" s="417"/>
      <c r="DA13" s="418"/>
      <c r="DB13" s="416">
        <v>8.1999999999999993</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22463</v>
      </c>
      <c r="S14" s="507"/>
      <c r="T14" s="507"/>
      <c r="U14" s="507"/>
      <c r="V14" s="508"/>
      <c r="W14" s="510"/>
      <c r="X14" s="408"/>
      <c r="Y14" s="408"/>
      <c r="Z14" s="408"/>
      <c r="AA14" s="408"/>
      <c r="AB14" s="409"/>
      <c r="AC14" s="499">
        <v>8.9</v>
      </c>
      <c r="AD14" s="500"/>
      <c r="AE14" s="500"/>
      <c r="AF14" s="500"/>
      <c r="AG14" s="501"/>
      <c r="AH14" s="499">
        <v>10.199999999999999</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50</v>
      </c>
      <c r="CU14" s="517"/>
      <c r="CV14" s="517"/>
      <c r="CW14" s="517"/>
      <c r="CX14" s="517"/>
      <c r="CY14" s="517"/>
      <c r="CZ14" s="517"/>
      <c r="DA14" s="518"/>
      <c r="DB14" s="516">
        <v>60.6</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22330</v>
      </c>
      <c r="S15" s="507"/>
      <c r="T15" s="507"/>
      <c r="U15" s="507"/>
      <c r="V15" s="508"/>
      <c r="W15" s="509" t="s">
        <v>137</v>
      </c>
      <c r="X15" s="405"/>
      <c r="Y15" s="405"/>
      <c r="Z15" s="405"/>
      <c r="AA15" s="405"/>
      <c r="AB15" s="406"/>
      <c r="AC15" s="372">
        <v>4647</v>
      </c>
      <c r="AD15" s="373"/>
      <c r="AE15" s="373"/>
      <c r="AF15" s="373"/>
      <c r="AG15" s="374"/>
      <c r="AH15" s="372">
        <v>4825</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3122850</v>
      </c>
      <c r="BO15" s="449"/>
      <c r="BP15" s="449"/>
      <c r="BQ15" s="449"/>
      <c r="BR15" s="449"/>
      <c r="BS15" s="449"/>
      <c r="BT15" s="449"/>
      <c r="BU15" s="450"/>
      <c r="BV15" s="448">
        <v>3037311</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40.799999999999997</v>
      </c>
      <c r="AD16" s="500"/>
      <c r="AE16" s="500"/>
      <c r="AF16" s="500"/>
      <c r="AG16" s="501"/>
      <c r="AH16" s="499">
        <v>39.4</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8417153</v>
      </c>
      <c r="BO16" s="420"/>
      <c r="BP16" s="420"/>
      <c r="BQ16" s="420"/>
      <c r="BR16" s="420"/>
      <c r="BS16" s="420"/>
      <c r="BT16" s="420"/>
      <c r="BU16" s="421"/>
      <c r="BV16" s="419">
        <v>8293696</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5738</v>
      </c>
      <c r="AD17" s="373"/>
      <c r="AE17" s="373"/>
      <c r="AF17" s="373"/>
      <c r="AG17" s="374"/>
      <c r="AH17" s="372">
        <v>6181</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3904324</v>
      </c>
      <c r="BO17" s="420"/>
      <c r="BP17" s="420"/>
      <c r="BQ17" s="420"/>
      <c r="BR17" s="420"/>
      <c r="BS17" s="420"/>
      <c r="BT17" s="420"/>
      <c r="BU17" s="421"/>
      <c r="BV17" s="419">
        <v>3790656</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147</v>
      </c>
      <c r="C18" s="470"/>
      <c r="D18" s="470"/>
      <c r="E18" s="471"/>
      <c r="F18" s="471"/>
      <c r="G18" s="471"/>
      <c r="H18" s="471"/>
      <c r="I18" s="471"/>
      <c r="J18" s="471"/>
      <c r="K18" s="471"/>
      <c r="L18" s="472">
        <v>241.13</v>
      </c>
      <c r="M18" s="472"/>
      <c r="N18" s="472"/>
      <c r="O18" s="472"/>
      <c r="P18" s="472"/>
      <c r="Q18" s="472"/>
      <c r="R18" s="473"/>
      <c r="S18" s="473"/>
      <c r="T18" s="473"/>
      <c r="U18" s="473"/>
      <c r="V18" s="474"/>
      <c r="W18" s="490"/>
      <c r="X18" s="491"/>
      <c r="Y18" s="491"/>
      <c r="Z18" s="491"/>
      <c r="AA18" s="491"/>
      <c r="AB18" s="515"/>
      <c r="AC18" s="389">
        <v>50.3</v>
      </c>
      <c r="AD18" s="390"/>
      <c r="AE18" s="390"/>
      <c r="AF18" s="390"/>
      <c r="AG18" s="475"/>
      <c r="AH18" s="389">
        <v>50.5</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8701017</v>
      </c>
      <c r="BO18" s="420"/>
      <c r="BP18" s="420"/>
      <c r="BQ18" s="420"/>
      <c r="BR18" s="420"/>
      <c r="BS18" s="420"/>
      <c r="BT18" s="420"/>
      <c r="BU18" s="421"/>
      <c r="BV18" s="419">
        <v>8443417</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149</v>
      </c>
      <c r="C19" s="470"/>
      <c r="D19" s="470"/>
      <c r="E19" s="471"/>
      <c r="F19" s="471"/>
      <c r="G19" s="471"/>
      <c r="H19" s="471"/>
      <c r="I19" s="471"/>
      <c r="J19" s="471"/>
      <c r="K19" s="471"/>
      <c r="L19" s="479">
        <v>97</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11416216</v>
      </c>
      <c r="BO19" s="420"/>
      <c r="BP19" s="420"/>
      <c r="BQ19" s="420"/>
      <c r="BR19" s="420"/>
      <c r="BS19" s="420"/>
      <c r="BT19" s="420"/>
      <c r="BU19" s="421"/>
      <c r="BV19" s="419">
        <v>11501991</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151</v>
      </c>
      <c r="C20" s="470"/>
      <c r="D20" s="470"/>
      <c r="E20" s="471"/>
      <c r="F20" s="471"/>
      <c r="G20" s="471"/>
      <c r="H20" s="471"/>
      <c r="I20" s="471"/>
      <c r="J20" s="471"/>
      <c r="K20" s="471"/>
      <c r="L20" s="479">
        <v>8635</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12396221</v>
      </c>
      <c r="BO22" s="449"/>
      <c r="BP22" s="449"/>
      <c r="BQ22" s="449"/>
      <c r="BR22" s="449"/>
      <c r="BS22" s="449"/>
      <c r="BT22" s="449"/>
      <c r="BU22" s="450"/>
      <c r="BV22" s="448">
        <v>13190022</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3825481</v>
      </c>
      <c r="BO23" s="420"/>
      <c r="BP23" s="420"/>
      <c r="BQ23" s="420"/>
      <c r="BR23" s="420"/>
      <c r="BS23" s="420"/>
      <c r="BT23" s="420"/>
      <c r="BU23" s="421"/>
      <c r="BV23" s="419">
        <v>3734335</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161</v>
      </c>
      <c r="F24" s="376"/>
      <c r="G24" s="376"/>
      <c r="H24" s="376"/>
      <c r="I24" s="376"/>
      <c r="J24" s="376"/>
      <c r="K24" s="377"/>
      <c r="L24" s="372">
        <v>1</v>
      </c>
      <c r="M24" s="373"/>
      <c r="N24" s="373"/>
      <c r="O24" s="373"/>
      <c r="P24" s="374"/>
      <c r="Q24" s="372">
        <v>8360</v>
      </c>
      <c r="R24" s="373"/>
      <c r="S24" s="373"/>
      <c r="T24" s="373"/>
      <c r="U24" s="373"/>
      <c r="V24" s="374"/>
      <c r="W24" s="462"/>
      <c r="X24" s="399"/>
      <c r="Y24" s="400"/>
      <c r="Z24" s="375" t="s">
        <v>162</v>
      </c>
      <c r="AA24" s="376"/>
      <c r="AB24" s="376"/>
      <c r="AC24" s="376"/>
      <c r="AD24" s="376"/>
      <c r="AE24" s="376"/>
      <c r="AF24" s="376"/>
      <c r="AG24" s="377"/>
      <c r="AH24" s="372">
        <v>273</v>
      </c>
      <c r="AI24" s="373"/>
      <c r="AJ24" s="373"/>
      <c r="AK24" s="373"/>
      <c r="AL24" s="374"/>
      <c r="AM24" s="372">
        <v>816270</v>
      </c>
      <c r="AN24" s="373"/>
      <c r="AO24" s="373"/>
      <c r="AP24" s="373"/>
      <c r="AQ24" s="373"/>
      <c r="AR24" s="374"/>
      <c r="AS24" s="372">
        <v>2990</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9019098</v>
      </c>
      <c r="BO24" s="420"/>
      <c r="BP24" s="420"/>
      <c r="BQ24" s="420"/>
      <c r="BR24" s="420"/>
      <c r="BS24" s="420"/>
      <c r="BT24" s="420"/>
      <c r="BU24" s="421"/>
      <c r="BV24" s="419">
        <v>9026784</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164</v>
      </c>
      <c r="F25" s="376"/>
      <c r="G25" s="376"/>
      <c r="H25" s="376"/>
      <c r="I25" s="376"/>
      <c r="J25" s="376"/>
      <c r="K25" s="377"/>
      <c r="L25" s="372">
        <v>1</v>
      </c>
      <c r="M25" s="373"/>
      <c r="N25" s="373"/>
      <c r="O25" s="373"/>
      <c r="P25" s="374"/>
      <c r="Q25" s="372">
        <v>6410</v>
      </c>
      <c r="R25" s="373"/>
      <c r="S25" s="373"/>
      <c r="T25" s="373"/>
      <c r="U25" s="373"/>
      <c r="V25" s="374"/>
      <c r="W25" s="462"/>
      <c r="X25" s="399"/>
      <c r="Y25" s="400"/>
      <c r="Z25" s="375" t="s">
        <v>165</v>
      </c>
      <c r="AA25" s="376"/>
      <c r="AB25" s="376"/>
      <c r="AC25" s="376"/>
      <c r="AD25" s="376"/>
      <c r="AE25" s="376"/>
      <c r="AF25" s="376"/>
      <c r="AG25" s="377"/>
      <c r="AH25" s="372">
        <v>63</v>
      </c>
      <c r="AI25" s="373"/>
      <c r="AJ25" s="373"/>
      <c r="AK25" s="373"/>
      <c r="AL25" s="374"/>
      <c r="AM25" s="372">
        <v>180180</v>
      </c>
      <c r="AN25" s="373"/>
      <c r="AO25" s="373"/>
      <c r="AP25" s="373"/>
      <c r="AQ25" s="373"/>
      <c r="AR25" s="374"/>
      <c r="AS25" s="372">
        <v>2860</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1611762</v>
      </c>
      <c r="BO25" s="449"/>
      <c r="BP25" s="449"/>
      <c r="BQ25" s="449"/>
      <c r="BR25" s="449"/>
      <c r="BS25" s="449"/>
      <c r="BT25" s="449"/>
      <c r="BU25" s="450"/>
      <c r="BV25" s="448">
        <v>841908</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167</v>
      </c>
      <c r="F26" s="376"/>
      <c r="G26" s="376"/>
      <c r="H26" s="376"/>
      <c r="I26" s="376"/>
      <c r="J26" s="376"/>
      <c r="K26" s="377"/>
      <c r="L26" s="372">
        <v>1</v>
      </c>
      <c r="M26" s="373"/>
      <c r="N26" s="373"/>
      <c r="O26" s="373"/>
      <c r="P26" s="374"/>
      <c r="Q26" s="372">
        <v>5710</v>
      </c>
      <c r="R26" s="373"/>
      <c r="S26" s="373"/>
      <c r="T26" s="373"/>
      <c r="U26" s="373"/>
      <c r="V26" s="374"/>
      <c r="W26" s="462"/>
      <c r="X26" s="399"/>
      <c r="Y26" s="400"/>
      <c r="Z26" s="375" t="s">
        <v>168</v>
      </c>
      <c r="AA26" s="430"/>
      <c r="AB26" s="430"/>
      <c r="AC26" s="430"/>
      <c r="AD26" s="430"/>
      <c r="AE26" s="430"/>
      <c r="AF26" s="430"/>
      <c r="AG26" s="431"/>
      <c r="AH26" s="372">
        <v>9</v>
      </c>
      <c r="AI26" s="373"/>
      <c r="AJ26" s="373"/>
      <c r="AK26" s="373"/>
      <c r="AL26" s="374"/>
      <c r="AM26" s="372">
        <v>26442</v>
      </c>
      <c r="AN26" s="373"/>
      <c r="AO26" s="373"/>
      <c r="AP26" s="373"/>
      <c r="AQ26" s="373"/>
      <c r="AR26" s="374"/>
      <c r="AS26" s="372">
        <v>2938</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170</v>
      </c>
      <c r="F27" s="376"/>
      <c r="G27" s="376"/>
      <c r="H27" s="376"/>
      <c r="I27" s="376"/>
      <c r="J27" s="376"/>
      <c r="K27" s="377"/>
      <c r="L27" s="372">
        <v>1</v>
      </c>
      <c r="M27" s="373"/>
      <c r="N27" s="373"/>
      <c r="O27" s="373"/>
      <c r="P27" s="374"/>
      <c r="Q27" s="372">
        <v>3280</v>
      </c>
      <c r="R27" s="373"/>
      <c r="S27" s="373"/>
      <c r="T27" s="373"/>
      <c r="U27" s="373"/>
      <c r="V27" s="374"/>
      <c r="W27" s="462"/>
      <c r="X27" s="399"/>
      <c r="Y27" s="400"/>
      <c r="Z27" s="375" t="s">
        <v>171</v>
      </c>
      <c r="AA27" s="376"/>
      <c r="AB27" s="376"/>
      <c r="AC27" s="376"/>
      <c r="AD27" s="376"/>
      <c r="AE27" s="376"/>
      <c r="AF27" s="376"/>
      <c r="AG27" s="377"/>
      <c r="AH27" s="372">
        <v>2</v>
      </c>
      <c r="AI27" s="373"/>
      <c r="AJ27" s="373"/>
      <c r="AK27" s="373"/>
      <c r="AL27" s="374"/>
      <c r="AM27" s="372" t="s">
        <v>172</v>
      </c>
      <c r="AN27" s="373"/>
      <c r="AO27" s="373"/>
      <c r="AP27" s="373"/>
      <c r="AQ27" s="373"/>
      <c r="AR27" s="374"/>
      <c r="AS27" s="372" t="s">
        <v>172</v>
      </c>
      <c r="AT27" s="373"/>
      <c r="AU27" s="373"/>
      <c r="AV27" s="373"/>
      <c r="AW27" s="373"/>
      <c r="AX27" s="432"/>
      <c r="AY27" s="456" t="s">
        <v>173</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t="s">
        <v>122</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174</v>
      </c>
      <c r="F28" s="376"/>
      <c r="G28" s="376"/>
      <c r="H28" s="376"/>
      <c r="I28" s="376"/>
      <c r="J28" s="376"/>
      <c r="K28" s="377"/>
      <c r="L28" s="372">
        <v>1</v>
      </c>
      <c r="M28" s="373"/>
      <c r="N28" s="373"/>
      <c r="O28" s="373"/>
      <c r="P28" s="374"/>
      <c r="Q28" s="372">
        <v>2850</v>
      </c>
      <c r="R28" s="373"/>
      <c r="S28" s="373"/>
      <c r="T28" s="373"/>
      <c r="U28" s="373"/>
      <c r="V28" s="374"/>
      <c r="W28" s="462"/>
      <c r="X28" s="399"/>
      <c r="Y28" s="400"/>
      <c r="Z28" s="375" t="s">
        <v>175</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176</v>
      </c>
      <c r="AZ28" s="437"/>
      <c r="BA28" s="437"/>
      <c r="BB28" s="438"/>
      <c r="BC28" s="445" t="s">
        <v>46</v>
      </c>
      <c r="BD28" s="446"/>
      <c r="BE28" s="446"/>
      <c r="BF28" s="446"/>
      <c r="BG28" s="446"/>
      <c r="BH28" s="446"/>
      <c r="BI28" s="446"/>
      <c r="BJ28" s="446"/>
      <c r="BK28" s="446"/>
      <c r="BL28" s="446"/>
      <c r="BM28" s="447"/>
      <c r="BN28" s="448">
        <v>2876893</v>
      </c>
      <c r="BO28" s="449"/>
      <c r="BP28" s="449"/>
      <c r="BQ28" s="449"/>
      <c r="BR28" s="449"/>
      <c r="BS28" s="449"/>
      <c r="BT28" s="449"/>
      <c r="BU28" s="450"/>
      <c r="BV28" s="448">
        <v>2968250</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177</v>
      </c>
      <c r="F29" s="376"/>
      <c r="G29" s="376"/>
      <c r="H29" s="376"/>
      <c r="I29" s="376"/>
      <c r="J29" s="376"/>
      <c r="K29" s="377"/>
      <c r="L29" s="372">
        <v>14</v>
      </c>
      <c r="M29" s="373"/>
      <c r="N29" s="373"/>
      <c r="O29" s="373"/>
      <c r="P29" s="374"/>
      <c r="Q29" s="372">
        <v>2700</v>
      </c>
      <c r="R29" s="373"/>
      <c r="S29" s="373"/>
      <c r="T29" s="373"/>
      <c r="U29" s="373"/>
      <c r="V29" s="374"/>
      <c r="W29" s="463"/>
      <c r="X29" s="464"/>
      <c r="Y29" s="465"/>
      <c r="Z29" s="375" t="s">
        <v>178</v>
      </c>
      <c r="AA29" s="376"/>
      <c r="AB29" s="376"/>
      <c r="AC29" s="376"/>
      <c r="AD29" s="376"/>
      <c r="AE29" s="376"/>
      <c r="AF29" s="376"/>
      <c r="AG29" s="377"/>
      <c r="AH29" s="372">
        <v>275</v>
      </c>
      <c r="AI29" s="373"/>
      <c r="AJ29" s="373"/>
      <c r="AK29" s="373"/>
      <c r="AL29" s="374"/>
      <c r="AM29" s="372">
        <v>824740</v>
      </c>
      <c r="AN29" s="373"/>
      <c r="AO29" s="373"/>
      <c r="AP29" s="373"/>
      <c r="AQ29" s="373"/>
      <c r="AR29" s="374"/>
      <c r="AS29" s="372">
        <v>2999</v>
      </c>
      <c r="AT29" s="373"/>
      <c r="AU29" s="373"/>
      <c r="AV29" s="373"/>
      <c r="AW29" s="373"/>
      <c r="AX29" s="432"/>
      <c r="AY29" s="439"/>
      <c r="AZ29" s="440"/>
      <c r="BA29" s="440"/>
      <c r="BB29" s="441"/>
      <c r="BC29" s="433" t="s">
        <v>179</v>
      </c>
      <c r="BD29" s="434"/>
      <c r="BE29" s="434"/>
      <c r="BF29" s="434"/>
      <c r="BG29" s="434"/>
      <c r="BH29" s="434"/>
      <c r="BI29" s="434"/>
      <c r="BJ29" s="434"/>
      <c r="BK29" s="434"/>
      <c r="BL29" s="434"/>
      <c r="BM29" s="435"/>
      <c r="BN29" s="419" t="s">
        <v>122</v>
      </c>
      <c r="BO29" s="420"/>
      <c r="BP29" s="420"/>
      <c r="BQ29" s="420"/>
      <c r="BR29" s="420"/>
      <c r="BS29" s="420"/>
      <c r="BT29" s="420"/>
      <c r="BU29" s="421"/>
      <c r="BV29" s="419" t="s">
        <v>122</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180</v>
      </c>
      <c r="X30" s="387"/>
      <c r="Y30" s="387"/>
      <c r="Z30" s="387"/>
      <c r="AA30" s="387"/>
      <c r="AB30" s="387"/>
      <c r="AC30" s="387"/>
      <c r="AD30" s="387"/>
      <c r="AE30" s="387"/>
      <c r="AF30" s="387"/>
      <c r="AG30" s="388"/>
      <c r="AH30" s="389">
        <v>95</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2959353</v>
      </c>
      <c r="BO30" s="454"/>
      <c r="BP30" s="454"/>
      <c r="BQ30" s="454"/>
      <c r="BR30" s="454"/>
      <c r="BS30" s="454"/>
      <c r="BT30" s="454"/>
      <c r="BU30" s="455"/>
      <c r="BV30" s="453">
        <v>2686291</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181</v>
      </c>
      <c r="D32" s="378"/>
      <c r="E32" s="378"/>
      <c r="F32" s="378"/>
      <c r="G32" s="378"/>
      <c r="H32" s="378"/>
      <c r="I32" s="378"/>
      <c r="J32" s="378"/>
      <c r="K32" s="378"/>
      <c r="L32" s="378"/>
      <c r="M32" s="378"/>
      <c r="N32" s="378"/>
      <c r="O32" s="378"/>
      <c r="P32" s="378"/>
      <c r="Q32" s="378"/>
      <c r="R32" s="378"/>
      <c r="S32" s="378"/>
      <c r="U32" s="379" t="s">
        <v>182</v>
      </c>
      <c r="V32" s="379"/>
      <c r="W32" s="379"/>
      <c r="X32" s="379"/>
      <c r="Y32" s="379"/>
      <c r="Z32" s="379"/>
      <c r="AA32" s="379"/>
      <c r="AB32" s="379"/>
      <c r="AC32" s="379"/>
      <c r="AD32" s="379"/>
      <c r="AE32" s="379"/>
      <c r="AF32" s="379"/>
      <c r="AG32" s="379"/>
      <c r="AH32" s="379"/>
      <c r="AI32" s="379"/>
      <c r="AJ32" s="379"/>
      <c r="AK32" s="379"/>
      <c r="AM32" s="379" t="s">
        <v>183</v>
      </c>
      <c r="AN32" s="379"/>
      <c r="AO32" s="379"/>
      <c r="AP32" s="379"/>
      <c r="AQ32" s="379"/>
      <c r="AR32" s="379"/>
      <c r="AS32" s="379"/>
      <c r="AT32" s="379"/>
      <c r="AU32" s="379"/>
      <c r="AV32" s="379"/>
      <c r="AW32" s="379"/>
      <c r="AX32" s="379"/>
      <c r="AY32" s="379"/>
      <c r="AZ32" s="379"/>
      <c r="BA32" s="379"/>
      <c r="BB32" s="379"/>
      <c r="BC32" s="379"/>
      <c r="BE32" s="379" t="s">
        <v>184</v>
      </c>
      <c r="BF32" s="379"/>
      <c r="BG32" s="379"/>
      <c r="BH32" s="379"/>
      <c r="BI32" s="379"/>
      <c r="BJ32" s="379"/>
      <c r="BK32" s="379"/>
      <c r="BL32" s="379"/>
      <c r="BM32" s="379"/>
      <c r="BN32" s="379"/>
      <c r="BO32" s="379"/>
      <c r="BP32" s="379"/>
      <c r="BQ32" s="379"/>
      <c r="BR32" s="379"/>
      <c r="BS32" s="379"/>
      <c r="BT32" s="379"/>
      <c r="BU32" s="379"/>
      <c r="BW32" s="379" t="s">
        <v>185</v>
      </c>
      <c r="BX32" s="379"/>
      <c r="BY32" s="379"/>
      <c r="BZ32" s="379"/>
      <c r="CA32" s="379"/>
      <c r="CB32" s="379"/>
      <c r="CC32" s="379"/>
      <c r="CD32" s="379"/>
      <c r="CE32" s="379"/>
      <c r="CF32" s="379"/>
      <c r="CG32" s="379"/>
      <c r="CH32" s="379"/>
      <c r="CI32" s="379"/>
      <c r="CJ32" s="379"/>
      <c r="CK32" s="379"/>
      <c r="CL32" s="379"/>
      <c r="CM32" s="379"/>
      <c r="CO32" s="379" t="s">
        <v>186</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187</v>
      </c>
      <c r="D33" s="371"/>
      <c r="E33" s="370" t="s">
        <v>188</v>
      </c>
      <c r="F33" s="370"/>
      <c r="G33" s="370"/>
      <c r="H33" s="370"/>
      <c r="I33" s="370"/>
      <c r="J33" s="370"/>
      <c r="K33" s="370"/>
      <c r="L33" s="370"/>
      <c r="M33" s="370"/>
      <c r="N33" s="370"/>
      <c r="O33" s="370"/>
      <c r="P33" s="370"/>
      <c r="Q33" s="370"/>
      <c r="R33" s="370"/>
      <c r="S33" s="370"/>
      <c r="T33" s="194"/>
      <c r="U33" s="371" t="s">
        <v>187</v>
      </c>
      <c r="V33" s="371"/>
      <c r="W33" s="370" t="s">
        <v>188</v>
      </c>
      <c r="X33" s="370"/>
      <c r="Y33" s="370"/>
      <c r="Z33" s="370"/>
      <c r="AA33" s="370"/>
      <c r="AB33" s="370"/>
      <c r="AC33" s="370"/>
      <c r="AD33" s="370"/>
      <c r="AE33" s="370"/>
      <c r="AF33" s="370"/>
      <c r="AG33" s="370"/>
      <c r="AH33" s="370"/>
      <c r="AI33" s="370"/>
      <c r="AJ33" s="370"/>
      <c r="AK33" s="370"/>
      <c r="AL33" s="194"/>
      <c r="AM33" s="371" t="s">
        <v>187</v>
      </c>
      <c r="AN33" s="371"/>
      <c r="AO33" s="370" t="s">
        <v>188</v>
      </c>
      <c r="AP33" s="370"/>
      <c r="AQ33" s="370"/>
      <c r="AR33" s="370"/>
      <c r="AS33" s="370"/>
      <c r="AT33" s="370"/>
      <c r="AU33" s="370"/>
      <c r="AV33" s="370"/>
      <c r="AW33" s="370"/>
      <c r="AX33" s="370"/>
      <c r="AY33" s="370"/>
      <c r="AZ33" s="370"/>
      <c r="BA33" s="370"/>
      <c r="BB33" s="370"/>
      <c r="BC33" s="370"/>
      <c r="BD33" s="195"/>
      <c r="BE33" s="370" t="s">
        <v>189</v>
      </c>
      <c r="BF33" s="370"/>
      <c r="BG33" s="370" t="s">
        <v>190</v>
      </c>
      <c r="BH33" s="370"/>
      <c r="BI33" s="370"/>
      <c r="BJ33" s="370"/>
      <c r="BK33" s="370"/>
      <c r="BL33" s="370"/>
      <c r="BM33" s="370"/>
      <c r="BN33" s="370"/>
      <c r="BO33" s="370"/>
      <c r="BP33" s="370"/>
      <c r="BQ33" s="370"/>
      <c r="BR33" s="370"/>
      <c r="BS33" s="370"/>
      <c r="BT33" s="370"/>
      <c r="BU33" s="370"/>
      <c r="BV33" s="195"/>
      <c r="BW33" s="371" t="s">
        <v>189</v>
      </c>
      <c r="BX33" s="371"/>
      <c r="BY33" s="370" t="s">
        <v>191</v>
      </c>
      <c r="BZ33" s="370"/>
      <c r="CA33" s="370"/>
      <c r="CB33" s="370"/>
      <c r="CC33" s="370"/>
      <c r="CD33" s="370"/>
      <c r="CE33" s="370"/>
      <c r="CF33" s="370"/>
      <c r="CG33" s="370"/>
      <c r="CH33" s="370"/>
      <c r="CI33" s="370"/>
      <c r="CJ33" s="370"/>
      <c r="CK33" s="370"/>
      <c r="CL33" s="370"/>
      <c r="CM33" s="370"/>
      <c r="CN33" s="194"/>
      <c r="CO33" s="371" t="s">
        <v>187</v>
      </c>
      <c r="CP33" s="371"/>
      <c r="CQ33" s="370" t="s">
        <v>192</v>
      </c>
      <c r="CR33" s="370"/>
      <c r="CS33" s="370"/>
      <c r="CT33" s="370"/>
      <c r="CU33" s="370"/>
      <c r="CV33" s="370"/>
      <c r="CW33" s="370"/>
      <c r="CX33" s="370"/>
      <c r="CY33" s="370"/>
      <c r="CZ33" s="370"/>
      <c r="DA33" s="370"/>
      <c r="DB33" s="370"/>
      <c r="DC33" s="370"/>
      <c r="DD33" s="370"/>
      <c r="DE33" s="370"/>
      <c r="DF33" s="194"/>
      <c r="DG33" s="369" t="s">
        <v>193</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2</v>
      </c>
      <c r="V34" s="367"/>
      <c r="W34" s="368" t="str">
        <f>IF('各会計、関係団体の財政状況及び健全化判断比率'!B28="","",'各会計、関係団体の財政状況及び健全化判断比率'!B28)</f>
        <v>国民健康保険事業特別会計事業勘定</v>
      </c>
      <c r="X34" s="368"/>
      <c r="Y34" s="368"/>
      <c r="Z34" s="368"/>
      <c r="AA34" s="368"/>
      <c r="AB34" s="368"/>
      <c r="AC34" s="368"/>
      <c r="AD34" s="368"/>
      <c r="AE34" s="368"/>
      <c r="AF34" s="368"/>
      <c r="AG34" s="368"/>
      <c r="AH34" s="368"/>
      <c r="AI34" s="368"/>
      <c r="AJ34" s="368"/>
      <c r="AK34" s="368"/>
      <c r="AL34" s="169"/>
      <c r="AM34" s="367">
        <f>IF(AO34="","",MAX(C34:D43,U34:V43)+1)</f>
        <v>5</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7</v>
      </c>
      <c r="BX34" s="367"/>
      <c r="BY34" s="368" t="str">
        <f>IF('各会計、関係団体の財政状況及び健全化判断比率'!B68="","",'各会計、関係団体の財政状況及び健全化判断比率'!B68)</f>
        <v>秋田県市町村総合事務組合（一般会計）</v>
      </c>
      <c r="BZ34" s="368"/>
      <c r="CA34" s="368"/>
      <c r="CB34" s="368"/>
      <c r="CC34" s="368"/>
      <c r="CD34" s="368"/>
      <c r="CE34" s="368"/>
      <c r="CF34" s="368"/>
      <c r="CG34" s="368"/>
      <c r="CH34" s="368"/>
      <c r="CI34" s="368"/>
      <c r="CJ34" s="368"/>
      <c r="CK34" s="368"/>
      <c r="CL34" s="368"/>
      <c r="CM34" s="368"/>
      <c r="CN34" s="169"/>
      <c r="CO34" s="367">
        <f>IF(CQ34="","",MAX(C34:D43,U34:V43,AM34:AN43,BE34:BF43,BW34:BX43)+1)</f>
        <v>15</v>
      </c>
      <c r="CP34" s="367"/>
      <c r="CQ34" s="368" t="str">
        <f>IF('各会計、関係団体の財政状況及び健全化判断比率'!BS7="","",'各会計、関係団体の財政状況及び健全化判断比率'!BS7)</f>
        <v>にかほ市観光開発</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69"/>
      <c r="U35" s="367">
        <f>IF(W35="","",U34+1)</f>
        <v>3</v>
      </c>
      <c r="V35" s="367"/>
      <c r="W35" s="368" t="str">
        <f>IF('各会計、関係団体の財政状況及び健全化判断比率'!B29="","",'各会計、関係団体の財政状況及び健全化判断比率'!B29)</f>
        <v>国民健康保険事業特別会計施設勘定</v>
      </c>
      <c r="X35" s="368"/>
      <c r="Y35" s="368"/>
      <c r="Z35" s="368"/>
      <c r="AA35" s="368"/>
      <c r="AB35" s="368"/>
      <c r="AC35" s="368"/>
      <c r="AD35" s="368"/>
      <c r="AE35" s="368"/>
      <c r="AF35" s="368"/>
      <c r="AG35" s="368"/>
      <c r="AH35" s="368"/>
      <c r="AI35" s="368"/>
      <c r="AJ35" s="368"/>
      <c r="AK35" s="368"/>
      <c r="AL35" s="169"/>
      <c r="AM35" s="367">
        <f t="shared" ref="AM35:AM43" si="0">IF(AO35="","",AM34+1)</f>
        <v>6</v>
      </c>
      <c r="AN35" s="367"/>
      <c r="AO35" s="368" t="str">
        <f>IF('各会計、関係団体の財政状況及び健全化判断比率'!B32="","",'各会計、関係団体の財政状況及び健全化判断比率'!B32)</f>
        <v>下水道事業会計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8</v>
      </c>
      <c r="BX35" s="367"/>
      <c r="BY35" s="368" t="str">
        <f>IF('各会計、関係団体の財政状況及び健全化判断比率'!B69="","",'各会計、関係団体の財政状況及び健全化判断比率'!B69)</f>
        <v>秋田県市町村総合事務組合（交通災害共済事業等特別会計）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4</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9</v>
      </c>
      <c r="BX36" s="367"/>
      <c r="BY36" s="368" t="str">
        <f>IF('各会計、関係団体の財政状況及び健全化判断比率'!B70="","",'各会計、関係団体の財政状況及び健全化判断比率'!B70)</f>
        <v>秋田県市町村会館管理組合（一般会計）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10</v>
      </c>
      <c r="BX37" s="367"/>
      <c r="BY37" s="368" t="str">
        <f>IF('各会計、関係団体の財政状況及び健全化判断比率'!B71="","",'各会計、関係団体の財政状況及び健全化判断比率'!B71)</f>
        <v>秋田県後期高齢者医療広域連合（一般会計）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11</v>
      </c>
      <c r="BX38" s="367"/>
      <c r="BY38" s="368" t="str">
        <f>IF('各会計、関係団体の財政状況及び健全化判断比率'!B72="","",'各会計、関係団体の財政状況及び健全化判断比率'!B72)</f>
        <v>秋田県後期高齢者医療広域連合（後期高齢者医療特別会計）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12</v>
      </c>
      <c r="BX39" s="367"/>
      <c r="BY39" s="368" t="str">
        <f>IF('各会計、関係団体の財政状況及び健全化判断比率'!B73="","",'各会計、関係団体の財政状況及び健全化判断比率'!B73)</f>
        <v>本荘由利広域市町村圏組合（一般会計）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13</v>
      </c>
      <c r="BX40" s="367"/>
      <c r="BY40" s="368" t="str">
        <f>IF('各会計、関係団体の財政状況及び健全化判断比率'!B74="","",'各会計、関係団体の財政状況及び健全化判断比率'!B74)</f>
        <v>本荘由利広域市町村圏組合（介護保険特別会計）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14</v>
      </c>
      <c r="BX41" s="367"/>
      <c r="BY41" s="368" t="str">
        <f>IF('各会計、関係団体の財政状況及び健全化判断比率'!B75="","",'各会計、関係団体の財政状況及び健全化判断比率'!B75)</f>
        <v>本荘由利広域市町村圏組合（特別養護老人ホーム特別会計）</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194</v>
      </c>
      <c r="E46" s="364" t="s">
        <v>195</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196</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197</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198</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199</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200</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201</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202</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Ok7x0yNws+htu6GajVyMQ4JsjEdr/bKsbjONgjHuIrwHd64nOsdHO3LHYeVHIMkRM7ZRMqsWSHE6++6r9y3GZw==" saltValue="sEyYkEmqCx58m5GA/Yy9W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51" t="s">
        <v>531</v>
      </c>
      <c r="D34" s="1151"/>
      <c r="E34" s="1152"/>
      <c r="F34" s="32">
        <v>7.07</v>
      </c>
      <c r="G34" s="33">
        <v>7.41</v>
      </c>
      <c r="H34" s="33">
        <v>8.41</v>
      </c>
      <c r="I34" s="33">
        <v>8.58</v>
      </c>
      <c r="J34" s="34">
        <v>8.89</v>
      </c>
      <c r="K34" s="22"/>
      <c r="L34" s="22"/>
      <c r="M34" s="22"/>
      <c r="N34" s="22"/>
      <c r="O34" s="22"/>
      <c r="P34" s="22"/>
    </row>
    <row r="35" spans="1:16" ht="39" customHeight="1" x14ac:dyDescent="0.15">
      <c r="A35" s="22"/>
      <c r="B35" s="35"/>
      <c r="C35" s="1145" t="s">
        <v>532</v>
      </c>
      <c r="D35" s="1146"/>
      <c r="E35" s="1147"/>
      <c r="F35" s="36">
        <v>3.8</v>
      </c>
      <c r="G35" s="37">
        <v>4.51</v>
      </c>
      <c r="H35" s="37">
        <v>6.09</v>
      </c>
      <c r="I35" s="37">
        <v>7.07</v>
      </c>
      <c r="J35" s="38">
        <v>7.49</v>
      </c>
      <c r="K35" s="22"/>
      <c r="L35" s="22"/>
      <c r="M35" s="22"/>
      <c r="N35" s="22"/>
      <c r="O35" s="22"/>
      <c r="P35" s="22"/>
    </row>
    <row r="36" spans="1:16" ht="39" customHeight="1" x14ac:dyDescent="0.15">
      <c r="A36" s="22"/>
      <c r="B36" s="35"/>
      <c r="C36" s="1145" t="s">
        <v>533</v>
      </c>
      <c r="D36" s="1146"/>
      <c r="E36" s="1147"/>
      <c r="F36" s="36" t="s">
        <v>486</v>
      </c>
      <c r="G36" s="37" t="s">
        <v>486</v>
      </c>
      <c r="H36" s="37" t="s">
        <v>486</v>
      </c>
      <c r="I36" s="37" t="s">
        <v>486</v>
      </c>
      <c r="J36" s="38">
        <v>0.97</v>
      </c>
      <c r="K36" s="22"/>
      <c r="L36" s="22"/>
      <c r="M36" s="22"/>
      <c r="N36" s="22"/>
      <c r="O36" s="22"/>
      <c r="P36" s="22"/>
    </row>
    <row r="37" spans="1:16" ht="39" customHeight="1" x14ac:dyDescent="0.15">
      <c r="A37" s="22"/>
      <c r="B37" s="35"/>
      <c r="C37" s="1145" t="s">
        <v>534</v>
      </c>
      <c r="D37" s="1146"/>
      <c r="E37" s="1147"/>
      <c r="F37" s="36">
        <v>0.51</v>
      </c>
      <c r="G37" s="37">
        <v>0.32</v>
      </c>
      <c r="H37" s="37">
        <v>0.28999999999999998</v>
      </c>
      <c r="I37" s="37">
        <v>0.47</v>
      </c>
      <c r="J37" s="38">
        <v>0.11</v>
      </c>
      <c r="K37" s="22"/>
      <c r="L37" s="22"/>
      <c r="M37" s="22"/>
      <c r="N37" s="22"/>
      <c r="O37" s="22"/>
      <c r="P37" s="22"/>
    </row>
    <row r="38" spans="1:16" ht="39" customHeight="1" x14ac:dyDescent="0.15">
      <c r="A38" s="22"/>
      <c r="B38" s="35"/>
      <c r="C38" s="1145" t="s">
        <v>535</v>
      </c>
      <c r="D38" s="1146"/>
      <c r="E38" s="1147"/>
      <c r="F38" s="36">
        <v>7.0000000000000007E-2</v>
      </c>
      <c r="G38" s="37">
        <v>0.17</v>
      </c>
      <c r="H38" s="37">
        <v>0.12</v>
      </c>
      <c r="I38" s="37">
        <v>0.06</v>
      </c>
      <c r="J38" s="38">
        <v>0.09</v>
      </c>
      <c r="K38" s="22"/>
      <c r="L38" s="22"/>
      <c r="M38" s="22"/>
      <c r="N38" s="22"/>
      <c r="O38" s="22"/>
      <c r="P38" s="22"/>
    </row>
    <row r="39" spans="1:16" ht="39" customHeight="1" x14ac:dyDescent="0.15">
      <c r="A39" s="22"/>
      <c r="B39" s="35"/>
      <c r="C39" s="1145" t="s">
        <v>536</v>
      </c>
      <c r="D39" s="1146"/>
      <c r="E39" s="1147"/>
      <c r="F39" s="36">
        <v>0.01</v>
      </c>
      <c r="G39" s="37">
        <v>0</v>
      </c>
      <c r="H39" s="37">
        <v>0.01</v>
      </c>
      <c r="I39" s="37">
        <v>0.02</v>
      </c>
      <c r="J39" s="38">
        <v>0.01</v>
      </c>
      <c r="K39" s="22"/>
      <c r="L39" s="22"/>
      <c r="M39" s="22"/>
      <c r="N39" s="22"/>
      <c r="O39" s="22"/>
      <c r="P39" s="22"/>
    </row>
    <row r="40" spans="1:16" ht="39" customHeight="1" x14ac:dyDescent="0.15">
      <c r="A40" s="22"/>
      <c r="B40" s="35"/>
      <c r="C40" s="1145"/>
      <c r="D40" s="1146"/>
      <c r="E40" s="1147"/>
      <c r="F40" s="36"/>
      <c r="G40" s="37"/>
      <c r="H40" s="37"/>
      <c r="I40" s="37"/>
      <c r="J40" s="38"/>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537</v>
      </c>
      <c r="D42" s="1146"/>
      <c r="E42" s="1147"/>
      <c r="F42" s="36" t="s">
        <v>486</v>
      </c>
      <c r="G42" s="37" t="s">
        <v>486</v>
      </c>
      <c r="H42" s="37" t="s">
        <v>486</v>
      </c>
      <c r="I42" s="37" t="s">
        <v>486</v>
      </c>
      <c r="J42" s="38" t="s">
        <v>486</v>
      </c>
      <c r="K42" s="22"/>
      <c r="L42" s="22"/>
      <c r="M42" s="22"/>
      <c r="N42" s="22"/>
      <c r="O42" s="22"/>
      <c r="P42" s="22"/>
    </row>
    <row r="43" spans="1:16" ht="39" customHeight="1" thickBot="1" x14ac:dyDescent="0.2">
      <c r="A43" s="22"/>
      <c r="B43" s="40"/>
      <c r="C43" s="1148" t="s">
        <v>538</v>
      </c>
      <c r="D43" s="1149"/>
      <c r="E43" s="1150"/>
      <c r="F43" s="41">
        <v>0.46</v>
      </c>
      <c r="G43" s="42">
        <v>0.42</v>
      </c>
      <c r="H43" s="42">
        <v>0.24</v>
      </c>
      <c r="I43" s="42">
        <v>2.72</v>
      </c>
      <c r="J43" s="43" t="s">
        <v>486</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O9MmcaQpY63Ky60TY+NyOYz1aUFMXUzhiCBXbhvAo8k9gF00ERLqoFWeJhCmWUNGAA5RaEqxJaFnJN3OgMGADg==" saltValue="STa7cGnvfBK3aqonEq5Ze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1634</v>
      </c>
      <c r="L45" s="60">
        <v>1638</v>
      </c>
      <c r="M45" s="60">
        <v>1707</v>
      </c>
      <c r="N45" s="60">
        <v>1627</v>
      </c>
      <c r="O45" s="61">
        <v>1674</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486</v>
      </c>
      <c r="L46" s="64" t="s">
        <v>486</v>
      </c>
      <c r="M46" s="64" t="s">
        <v>486</v>
      </c>
      <c r="N46" s="64" t="s">
        <v>486</v>
      </c>
      <c r="O46" s="65" t="s">
        <v>486</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486</v>
      </c>
      <c r="L47" s="64" t="s">
        <v>486</v>
      </c>
      <c r="M47" s="64" t="s">
        <v>486</v>
      </c>
      <c r="N47" s="64" t="s">
        <v>486</v>
      </c>
      <c r="O47" s="65" t="s">
        <v>486</v>
      </c>
      <c r="P47" s="48"/>
      <c r="Q47" s="48"/>
      <c r="R47" s="48"/>
      <c r="S47" s="48"/>
      <c r="T47" s="48"/>
      <c r="U47" s="48"/>
    </row>
    <row r="48" spans="1:21" ht="30.75" customHeight="1" x14ac:dyDescent="0.15">
      <c r="A48" s="48"/>
      <c r="B48" s="1178"/>
      <c r="C48" s="1179"/>
      <c r="D48" s="62"/>
      <c r="E48" s="1155" t="s">
        <v>13</v>
      </c>
      <c r="F48" s="1155"/>
      <c r="G48" s="1155"/>
      <c r="H48" s="1155"/>
      <c r="I48" s="1155"/>
      <c r="J48" s="1156"/>
      <c r="K48" s="63">
        <v>794</v>
      </c>
      <c r="L48" s="64">
        <v>797</v>
      </c>
      <c r="M48" s="64">
        <v>793</v>
      </c>
      <c r="N48" s="64">
        <v>587</v>
      </c>
      <c r="O48" s="65">
        <v>607</v>
      </c>
      <c r="P48" s="48"/>
      <c r="Q48" s="48"/>
      <c r="R48" s="48"/>
      <c r="S48" s="48"/>
      <c r="T48" s="48"/>
      <c r="U48" s="48"/>
    </row>
    <row r="49" spans="1:21" ht="30.75" customHeight="1" x14ac:dyDescent="0.15">
      <c r="A49" s="48"/>
      <c r="B49" s="1178"/>
      <c r="C49" s="1179"/>
      <c r="D49" s="62"/>
      <c r="E49" s="1155" t="s">
        <v>14</v>
      </c>
      <c r="F49" s="1155"/>
      <c r="G49" s="1155"/>
      <c r="H49" s="1155"/>
      <c r="I49" s="1155"/>
      <c r="J49" s="1156"/>
      <c r="K49" s="63">
        <v>8</v>
      </c>
      <c r="L49" s="64">
        <v>6</v>
      </c>
      <c r="M49" s="64" t="s">
        <v>486</v>
      </c>
      <c r="N49" s="64" t="s">
        <v>486</v>
      </c>
      <c r="O49" s="65" t="s">
        <v>486</v>
      </c>
      <c r="P49" s="48"/>
      <c r="Q49" s="48"/>
      <c r="R49" s="48"/>
      <c r="S49" s="48"/>
      <c r="T49" s="48"/>
      <c r="U49" s="48"/>
    </row>
    <row r="50" spans="1:21" ht="30.75" customHeight="1" x14ac:dyDescent="0.15">
      <c r="A50" s="48"/>
      <c r="B50" s="1178"/>
      <c r="C50" s="1179"/>
      <c r="D50" s="62"/>
      <c r="E50" s="1155" t="s">
        <v>15</v>
      </c>
      <c r="F50" s="1155"/>
      <c r="G50" s="1155"/>
      <c r="H50" s="1155"/>
      <c r="I50" s="1155"/>
      <c r="J50" s="1156"/>
      <c r="K50" s="63" t="s">
        <v>486</v>
      </c>
      <c r="L50" s="64" t="s">
        <v>486</v>
      </c>
      <c r="M50" s="64" t="s">
        <v>486</v>
      </c>
      <c r="N50" s="64" t="s">
        <v>486</v>
      </c>
      <c r="O50" s="65" t="s">
        <v>486</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486</v>
      </c>
      <c r="L51" s="64" t="s">
        <v>486</v>
      </c>
      <c r="M51" s="64" t="s">
        <v>486</v>
      </c>
      <c r="N51" s="64" t="s">
        <v>486</v>
      </c>
      <c r="O51" s="65" t="s">
        <v>486</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1811</v>
      </c>
      <c r="L52" s="64">
        <v>1778</v>
      </c>
      <c r="M52" s="64">
        <v>1815</v>
      </c>
      <c r="N52" s="64">
        <v>1721</v>
      </c>
      <c r="O52" s="65">
        <v>1647</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625</v>
      </c>
      <c r="L53" s="69">
        <v>663</v>
      </c>
      <c r="M53" s="69">
        <v>685</v>
      </c>
      <c r="N53" s="69">
        <v>493</v>
      </c>
      <c r="O53" s="70">
        <v>634</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539</v>
      </c>
      <c r="L57" s="81" t="s">
        <v>540</v>
      </c>
      <c r="M57" s="81" t="s">
        <v>541</v>
      </c>
      <c r="N57" s="81" t="s">
        <v>542</v>
      </c>
      <c r="O57" s="82" t="s">
        <v>543</v>
      </c>
      <c r="P57" s="48"/>
      <c r="Q57" s="48"/>
      <c r="R57" s="48"/>
      <c r="S57" s="48"/>
      <c r="T57" s="48"/>
      <c r="U57" s="48"/>
    </row>
    <row r="58" spans="1:21" ht="31.5" customHeight="1" x14ac:dyDescent="0.15">
      <c r="B58" s="1161" t="s">
        <v>24</v>
      </c>
      <c r="C58" s="1162"/>
      <c r="D58" s="1167" t="s">
        <v>25</v>
      </c>
      <c r="E58" s="1168"/>
      <c r="F58" s="1168"/>
      <c r="G58" s="1168"/>
      <c r="H58" s="1168"/>
      <c r="I58" s="1168"/>
      <c r="J58" s="1169"/>
      <c r="K58" s="83" t="s">
        <v>544</v>
      </c>
      <c r="L58" s="84" t="s">
        <v>544</v>
      </c>
      <c r="M58" s="84" t="s">
        <v>544</v>
      </c>
      <c r="N58" s="84" t="s">
        <v>544</v>
      </c>
      <c r="O58" s="85" t="s">
        <v>544</v>
      </c>
    </row>
    <row r="59" spans="1:21" ht="31.5" customHeight="1" x14ac:dyDescent="0.15">
      <c r="B59" s="1163"/>
      <c r="C59" s="1164"/>
      <c r="D59" s="1170" t="s">
        <v>26</v>
      </c>
      <c r="E59" s="1171"/>
      <c r="F59" s="1171"/>
      <c r="G59" s="1171"/>
      <c r="H59" s="1171"/>
      <c r="I59" s="1171"/>
      <c r="J59" s="1172"/>
      <c r="K59" s="86" t="s">
        <v>544</v>
      </c>
      <c r="L59" s="87" t="s">
        <v>544</v>
      </c>
      <c r="M59" s="87" t="s">
        <v>544</v>
      </c>
      <c r="N59" s="87" t="s">
        <v>544</v>
      </c>
      <c r="O59" s="88" t="s">
        <v>544</v>
      </c>
    </row>
    <row r="60" spans="1:21" ht="31.5" customHeight="1" thickBot="1" x14ac:dyDescent="0.2">
      <c r="B60" s="1165"/>
      <c r="C60" s="1166"/>
      <c r="D60" s="1173" t="s">
        <v>27</v>
      </c>
      <c r="E60" s="1174"/>
      <c r="F60" s="1174"/>
      <c r="G60" s="1174"/>
      <c r="H60" s="1174"/>
      <c r="I60" s="1174"/>
      <c r="J60" s="1175"/>
      <c r="K60" s="89" t="s">
        <v>544</v>
      </c>
      <c r="L60" s="90" t="s">
        <v>544</v>
      </c>
      <c r="M60" s="90" t="s">
        <v>544</v>
      </c>
      <c r="N60" s="90" t="s">
        <v>544</v>
      </c>
      <c r="O60" s="91" t="s">
        <v>544</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QL183fc68tVoMzurs0WlvX4UC8FpmPry2UG+OKcuHV/P4JWcZSatwt2ysq8XQOBVpK4fuMv96H7Q9hH6JqiDvw==" saltValue="b+cWq1Cic0LJoCVvYmUiR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8" scale="7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525</v>
      </c>
      <c r="J40" s="103" t="s">
        <v>526</v>
      </c>
      <c r="K40" s="103" t="s">
        <v>527</v>
      </c>
      <c r="L40" s="103" t="s">
        <v>528</v>
      </c>
      <c r="M40" s="104" t="s">
        <v>529</v>
      </c>
    </row>
    <row r="41" spans="2:13" ht="27.75" customHeight="1" x14ac:dyDescent="0.15">
      <c r="B41" s="1196" t="s">
        <v>30</v>
      </c>
      <c r="C41" s="1197"/>
      <c r="D41" s="105"/>
      <c r="E41" s="1198" t="s">
        <v>31</v>
      </c>
      <c r="F41" s="1198"/>
      <c r="G41" s="1198"/>
      <c r="H41" s="1199"/>
      <c r="I41" s="343">
        <v>14384</v>
      </c>
      <c r="J41" s="344">
        <v>14069</v>
      </c>
      <c r="K41" s="344">
        <v>13855</v>
      </c>
      <c r="L41" s="344">
        <v>13190</v>
      </c>
      <c r="M41" s="345">
        <v>12396</v>
      </c>
    </row>
    <row r="42" spans="2:13" ht="27.75" customHeight="1" x14ac:dyDescent="0.15">
      <c r="B42" s="1186"/>
      <c r="C42" s="1187"/>
      <c r="D42" s="106"/>
      <c r="E42" s="1190" t="s">
        <v>32</v>
      </c>
      <c r="F42" s="1190"/>
      <c r="G42" s="1190"/>
      <c r="H42" s="1191"/>
      <c r="I42" s="346" t="s">
        <v>486</v>
      </c>
      <c r="J42" s="347" t="s">
        <v>486</v>
      </c>
      <c r="K42" s="347" t="s">
        <v>486</v>
      </c>
      <c r="L42" s="347" t="s">
        <v>486</v>
      </c>
      <c r="M42" s="348" t="s">
        <v>486</v>
      </c>
    </row>
    <row r="43" spans="2:13" ht="27.75" customHeight="1" x14ac:dyDescent="0.15">
      <c r="B43" s="1186"/>
      <c r="C43" s="1187"/>
      <c r="D43" s="106"/>
      <c r="E43" s="1190" t="s">
        <v>33</v>
      </c>
      <c r="F43" s="1190"/>
      <c r="G43" s="1190"/>
      <c r="H43" s="1191"/>
      <c r="I43" s="346">
        <v>12643</v>
      </c>
      <c r="J43" s="347">
        <v>11656</v>
      </c>
      <c r="K43" s="347">
        <v>11283</v>
      </c>
      <c r="L43" s="347">
        <v>11010</v>
      </c>
      <c r="M43" s="348">
        <v>10326</v>
      </c>
    </row>
    <row r="44" spans="2:13" ht="27.75" customHeight="1" x14ac:dyDescent="0.15">
      <c r="B44" s="1186"/>
      <c r="C44" s="1187"/>
      <c r="D44" s="106"/>
      <c r="E44" s="1190" t="s">
        <v>34</v>
      </c>
      <c r="F44" s="1190"/>
      <c r="G44" s="1190"/>
      <c r="H44" s="1191"/>
      <c r="I44" s="346">
        <v>6</v>
      </c>
      <c r="J44" s="347" t="s">
        <v>486</v>
      </c>
      <c r="K44" s="347" t="s">
        <v>486</v>
      </c>
      <c r="L44" s="347" t="s">
        <v>486</v>
      </c>
      <c r="M44" s="348" t="s">
        <v>486</v>
      </c>
    </row>
    <row r="45" spans="2:13" ht="27.75" customHeight="1" x14ac:dyDescent="0.15">
      <c r="B45" s="1186"/>
      <c r="C45" s="1187"/>
      <c r="D45" s="106"/>
      <c r="E45" s="1190" t="s">
        <v>35</v>
      </c>
      <c r="F45" s="1190"/>
      <c r="G45" s="1190"/>
      <c r="H45" s="1191"/>
      <c r="I45" s="346">
        <v>1711</v>
      </c>
      <c r="J45" s="347">
        <v>1740</v>
      </c>
      <c r="K45" s="347">
        <v>1790</v>
      </c>
      <c r="L45" s="347">
        <v>1810</v>
      </c>
      <c r="M45" s="348">
        <v>1877</v>
      </c>
    </row>
    <row r="46" spans="2:13" ht="27.75" customHeight="1" x14ac:dyDescent="0.15">
      <c r="B46" s="1186"/>
      <c r="C46" s="1187"/>
      <c r="D46" s="107"/>
      <c r="E46" s="1190" t="s">
        <v>36</v>
      </c>
      <c r="F46" s="1190"/>
      <c r="G46" s="1190"/>
      <c r="H46" s="1191"/>
      <c r="I46" s="346" t="s">
        <v>486</v>
      </c>
      <c r="J46" s="347" t="s">
        <v>486</v>
      </c>
      <c r="K46" s="347" t="s">
        <v>486</v>
      </c>
      <c r="L46" s="347" t="s">
        <v>486</v>
      </c>
      <c r="M46" s="348" t="s">
        <v>486</v>
      </c>
    </row>
    <row r="47" spans="2:13" ht="27.75" customHeight="1" x14ac:dyDescent="0.15">
      <c r="B47" s="1186"/>
      <c r="C47" s="1187"/>
      <c r="D47" s="108"/>
      <c r="E47" s="1200" t="s">
        <v>37</v>
      </c>
      <c r="F47" s="1201"/>
      <c r="G47" s="1201"/>
      <c r="H47" s="1202"/>
      <c r="I47" s="346" t="s">
        <v>486</v>
      </c>
      <c r="J47" s="347" t="s">
        <v>486</v>
      </c>
      <c r="K47" s="347" t="s">
        <v>486</v>
      </c>
      <c r="L47" s="347" t="s">
        <v>486</v>
      </c>
      <c r="M47" s="348" t="s">
        <v>486</v>
      </c>
    </row>
    <row r="48" spans="2:13" ht="27.75" customHeight="1" x14ac:dyDescent="0.15">
      <c r="B48" s="1186"/>
      <c r="C48" s="1187"/>
      <c r="D48" s="106"/>
      <c r="E48" s="1190" t="s">
        <v>38</v>
      </c>
      <c r="F48" s="1190"/>
      <c r="G48" s="1190"/>
      <c r="H48" s="1191"/>
      <c r="I48" s="346" t="s">
        <v>486</v>
      </c>
      <c r="J48" s="347" t="s">
        <v>486</v>
      </c>
      <c r="K48" s="347" t="s">
        <v>486</v>
      </c>
      <c r="L48" s="347" t="s">
        <v>486</v>
      </c>
      <c r="M48" s="348" t="s">
        <v>486</v>
      </c>
    </row>
    <row r="49" spans="2:13" ht="27.75" customHeight="1" x14ac:dyDescent="0.15">
      <c r="B49" s="1188"/>
      <c r="C49" s="1189"/>
      <c r="D49" s="106"/>
      <c r="E49" s="1190" t="s">
        <v>39</v>
      </c>
      <c r="F49" s="1190"/>
      <c r="G49" s="1190"/>
      <c r="H49" s="1191"/>
      <c r="I49" s="346" t="s">
        <v>486</v>
      </c>
      <c r="J49" s="347" t="s">
        <v>486</v>
      </c>
      <c r="K49" s="347" t="s">
        <v>486</v>
      </c>
      <c r="L49" s="347" t="s">
        <v>486</v>
      </c>
      <c r="M49" s="348" t="s">
        <v>486</v>
      </c>
    </row>
    <row r="50" spans="2:13" ht="27.75" customHeight="1" x14ac:dyDescent="0.15">
      <c r="B50" s="1184" t="s">
        <v>40</v>
      </c>
      <c r="C50" s="1185"/>
      <c r="D50" s="109"/>
      <c r="E50" s="1190" t="s">
        <v>41</v>
      </c>
      <c r="F50" s="1190"/>
      <c r="G50" s="1190"/>
      <c r="H50" s="1191"/>
      <c r="I50" s="346">
        <v>4472</v>
      </c>
      <c r="J50" s="347">
        <v>5055</v>
      </c>
      <c r="K50" s="347">
        <v>5258</v>
      </c>
      <c r="L50" s="347">
        <v>4569</v>
      </c>
      <c r="M50" s="348">
        <v>4746</v>
      </c>
    </row>
    <row r="51" spans="2:13" ht="27.75" customHeight="1" x14ac:dyDescent="0.15">
      <c r="B51" s="1186"/>
      <c r="C51" s="1187"/>
      <c r="D51" s="106"/>
      <c r="E51" s="1190" t="s">
        <v>42</v>
      </c>
      <c r="F51" s="1190"/>
      <c r="G51" s="1190"/>
      <c r="H51" s="1191"/>
      <c r="I51" s="346">
        <v>209</v>
      </c>
      <c r="J51" s="347">
        <v>199</v>
      </c>
      <c r="K51" s="347">
        <v>159</v>
      </c>
      <c r="L51" s="347">
        <v>120</v>
      </c>
      <c r="M51" s="348">
        <v>94</v>
      </c>
    </row>
    <row r="52" spans="2:13" ht="27.75" customHeight="1" x14ac:dyDescent="0.15">
      <c r="B52" s="1188"/>
      <c r="C52" s="1189"/>
      <c r="D52" s="106"/>
      <c r="E52" s="1190" t="s">
        <v>43</v>
      </c>
      <c r="F52" s="1190"/>
      <c r="G52" s="1190"/>
      <c r="H52" s="1191"/>
      <c r="I52" s="346">
        <v>18751</v>
      </c>
      <c r="J52" s="347">
        <v>18227</v>
      </c>
      <c r="K52" s="347">
        <v>17257</v>
      </c>
      <c r="L52" s="347">
        <v>16830</v>
      </c>
      <c r="M52" s="348">
        <v>15954</v>
      </c>
    </row>
    <row r="53" spans="2:13" ht="27.75" customHeight="1" thickBot="1" x14ac:dyDescent="0.2">
      <c r="B53" s="1192" t="s">
        <v>19</v>
      </c>
      <c r="C53" s="1193"/>
      <c r="D53" s="110"/>
      <c r="E53" s="1194" t="s">
        <v>44</v>
      </c>
      <c r="F53" s="1194"/>
      <c r="G53" s="1194"/>
      <c r="H53" s="1195"/>
      <c r="I53" s="349">
        <v>5311</v>
      </c>
      <c r="J53" s="350">
        <v>3985</v>
      </c>
      <c r="K53" s="350">
        <v>4256</v>
      </c>
      <c r="L53" s="350">
        <v>4491</v>
      </c>
      <c r="M53" s="351">
        <v>3805</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ozkJno4HSiF/cjVWcJNiETMGLlePQa6X/rTmypKbpWptu4P7JeQhXeYWFXMdx9vmP7/ZrteVsW3RtZYgz78jiw==" saltValue="jCJG/dUoAV9aEIKquegew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527</v>
      </c>
      <c r="G54" s="119" t="s">
        <v>528</v>
      </c>
      <c r="H54" s="120" t="s">
        <v>529</v>
      </c>
    </row>
    <row r="55" spans="2:8" ht="52.5" customHeight="1" x14ac:dyDescent="0.15">
      <c r="B55" s="121"/>
      <c r="C55" s="1211" t="s">
        <v>46</v>
      </c>
      <c r="D55" s="1211"/>
      <c r="E55" s="1212"/>
      <c r="F55" s="352">
        <v>3525</v>
      </c>
      <c r="G55" s="352">
        <v>2968</v>
      </c>
      <c r="H55" s="353">
        <v>2877</v>
      </c>
    </row>
    <row r="56" spans="2:8" ht="52.5" customHeight="1" x14ac:dyDescent="0.15">
      <c r="B56" s="122"/>
      <c r="C56" s="1213" t="s">
        <v>47</v>
      </c>
      <c r="D56" s="1213"/>
      <c r="E56" s="1214"/>
      <c r="F56" s="354" t="s">
        <v>486</v>
      </c>
      <c r="G56" s="354" t="s">
        <v>486</v>
      </c>
      <c r="H56" s="355" t="s">
        <v>486</v>
      </c>
    </row>
    <row r="57" spans="2:8" ht="53.25" customHeight="1" x14ac:dyDescent="0.15">
      <c r="B57" s="122"/>
      <c r="C57" s="1215" t="s">
        <v>48</v>
      </c>
      <c r="D57" s="1215"/>
      <c r="E57" s="1216"/>
      <c r="F57" s="356">
        <v>2756</v>
      </c>
      <c r="G57" s="356">
        <v>2686</v>
      </c>
      <c r="H57" s="357">
        <v>2959</v>
      </c>
    </row>
    <row r="58" spans="2:8" ht="45.75" customHeight="1" x14ac:dyDescent="0.15">
      <c r="B58" s="123"/>
      <c r="C58" s="1203" t="s">
        <v>545</v>
      </c>
      <c r="D58" s="1204"/>
      <c r="E58" s="1205"/>
      <c r="F58" s="358">
        <v>1274</v>
      </c>
      <c r="G58" s="358">
        <v>1261</v>
      </c>
      <c r="H58" s="359">
        <v>1244</v>
      </c>
    </row>
    <row r="59" spans="2:8" ht="45.75" customHeight="1" x14ac:dyDescent="0.15">
      <c r="B59" s="123"/>
      <c r="C59" s="1203" t="s">
        <v>546</v>
      </c>
      <c r="D59" s="1204"/>
      <c r="E59" s="1205"/>
      <c r="F59" s="358">
        <v>591</v>
      </c>
      <c r="G59" s="358">
        <v>609</v>
      </c>
      <c r="H59" s="359">
        <v>852</v>
      </c>
    </row>
    <row r="60" spans="2:8" ht="45.75" customHeight="1" x14ac:dyDescent="0.15">
      <c r="B60" s="123"/>
      <c r="C60" s="1203" t="s">
        <v>547</v>
      </c>
      <c r="D60" s="1204"/>
      <c r="E60" s="1205"/>
      <c r="F60" s="358">
        <v>0</v>
      </c>
      <c r="G60" s="358">
        <v>450</v>
      </c>
      <c r="H60" s="359">
        <v>500</v>
      </c>
    </row>
    <row r="61" spans="2:8" ht="45.75" customHeight="1" x14ac:dyDescent="0.15">
      <c r="B61" s="123"/>
      <c r="C61" s="1203" t="s">
        <v>548</v>
      </c>
      <c r="D61" s="1204"/>
      <c r="E61" s="1205"/>
      <c r="F61" s="358">
        <v>182</v>
      </c>
      <c r="G61" s="358">
        <v>180</v>
      </c>
      <c r="H61" s="359">
        <v>175</v>
      </c>
    </row>
    <row r="62" spans="2:8" ht="45.75" customHeight="1" thickBot="1" x14ac:dyDescent="0.2">
      <c r="B62" s="124"/>
      <c r="C62" s="1206" t="s">
        <v>549</v>
      </c>
      <c r="D62" s="1207"/>
      <c r="E62" s="1208"/>
      <c r="F62" s="360">
        <v>190</v>
      </c>
      <c r="G62" s="360">
        <v>119</v>
      </c>
      <c r="H62" s="361">
        <v>117</v>
      </c>
    </row>
    <row r="63" spans="2:8" ht="52.5" customHeight="1" thickBot="1" x14ac:dyDescent="0.2">
      <c r="B63" s="125"/>
      <c r="C63" s="1209" t="s">
        <v>49</v>
      </c>
      <c r="D63" s="1209"/>
      <c r="E63" s="1210"/>
      <c r="F63" s="362">
        <v>6280</v>
      </c>
      <c r="G63" s="362">
        <v>5655</v>
      </c>
      <c r="H63" s="363">
        <v>5836</v>
      </c>
    </row>
    <row r="64" spans="2:8" x14ac:dyDescent="0.15"/>
  </sheetData>
  <sheetProtection algorithmName="SHA-512" hashValue="P/qLbqyC9YHkFKL9GPWn6wShHE+WrFT7ZHskPiA2Dt0cyWRg8Zck2TpKVzFD+I0ho9SkBwMMgC5MDMmOEwhM2g==" saltValue="p16uX5dvwaEKvljm+Srb6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524</v>
      </c>
      <c r="G2" s="139"/>
      <c r="H2" s="140"/>
    </row>
    <row r="3" spans="1:8" x14ac:dyDescent="0.15">
      <c r="A3" s="136" t="s">
        <v>517</v>
      </c>
      <c r="B3" s="141"/>
      <c r="C3" s="142"/>
      <c r="D3" s="143">
        <v>80837</v>
      </c>
      <c r="E3" s="144"/>
      <c r="F3" s="145">
        <v>128523</v>
      </c>
      <c r="G3" s="146"/>
      <c r="H3" s="147"/>
    </row>
    <row r="4" spans="1:8" x14ac:dyDescent="0.15">
      <c r="A4" s="148"/>
      <c r="B4" s="149"/>
      <c r="C4" s="150"/>
      <c r="D4" s="151">
        <v>62115</v>
      </c>
      <c r="E4" s="152"/>
      <c r="F4" s="153">
        <v>56792</v>
      </c>
      <c r="G4" s="154"/>
      <c r="H4" s="155"/>
    </row>
    <row r="5" spans="1:8" x14ac:dyDescent="0.15">
      <c r="A5" s="136" t="s">
        <v>519</v>
      </c>
      <c r="B5" s="141"/>
      <c r="C5" s="142"/>
      <c r="D5" s="143">
        <v>82740</v>
      </c>
      <c r="E5" s="144"/>
      <c r="F5" s="145">
        <v>92919</v>
      </c>
      <c r="G5" s="146"/>
      <c r="H5" s="147"/>
    </row>
    <row r="6" spans="1:8" x14ac:dyDescent="0.15">
      <c r="A6" s="148"/>
      <c r="B6" s="149"/>
      <c r="C6" s="150"/>
      <c r="D6" s="151">
        <v>42692</v>
      </c>
      <c r="E6" s="152"/>
      <c r="F6" s="153">
        <v>54128</v>
      </c>
      <c r="G6" s="154"/>
      <c r="H6" s="155"/>
    </row>
    <row r="7" spans="1:8" x14ac:dyDescent="0.15">
      <c r="A7" s="136" t="s">
        <v>520</v>
      </c>
      <c r="B7" s="141"/>
      <c r="C7" s="142"/>
      <c r="D7" s="143">
        <v>93454</v>
      </c>
      <c r="E7" s="144"/>
      <c r="F7" s="145">
        <v>103663</v>
      </c>
      <c r="G7" s="146"/>
      <c r="H7" s="147"/>
    </row>
    <row r="8" spans="1:8" x14ac:dyDescent="0.15">
      <c r="A8" s="148"/>
      <c r="B8" s="149"/>
      <c r="C8" s="150"/>
      <c r="D8" s="151">
        <v>63601</v>
      </c>
      <c r="E8" s="152"/>
      <c r="F8" s="153">
        <v>64346</v>
      </c>
      <c r="G8" s="154"/>
      <c r="H8" s="155"/>
    </row>
    <row r="9" spans="1:8" x14ac:dyDescent="0.15">
      <c r="A9" s="136" t="s">
        <v>521</v>
      </c>
      <c r="B9" s="141"/>
      <c r="C9" s="142"/>
      <c r="D9" s="143">
        <v>97432</v>
      </c>
      <c r="E9" s="144"/>
      <c r="F9" s="145">
        <v>92012</v>
      </c>
      <c r="G9" s="146"/>
      <c r="H9" s="147"/>
    </row>
    <row r="10" spans="1:8" x14ac:dyDescent="0.15">
      <c r="A10" s="148"/>
      <c r="B10" s="149"/>
      <c r="C10" s="150"/>
      <c r="D10" s="151">
        <v>67848</v>
      </c>
      <c r="E10" s="152"/>
      <c r="F10" s="153">
        <v>61382</v>
      </c>
      <c r="G10" s="154"/>
      <c r="H10" s="155"/>
    </row>
    <row r="11" spans="1:8" x14ac:dyDescent="0.15">
      <c r="A11" s="136" t="s">
        <v>522</v>
      </c>
      <c r="B11" s="141"/>
      <c r="C11" s="142"/>
      <c r="D11" s="143">
        <v>94150</v>
      </c>
      <c r="E11" s="144"/>
      <c r="F11" s="145">
        <v>91317</v>
      </c>
      <c r="G11" s="146"/>
      <c r="H11" s="147"/>
    </row>
    <row r="12" spans="1:8" x14ac:dyDescent="0.15">
      <c r="A12" s="148"/>
      <c r="B12" s="149"/>
      <c r="C12" s="156"/>
      <c r="D12" s="151">
        <v>49723</v>
      </c>
      <c r="E12" s="152"/>
      <c r="F12" s="153">
        <v>56480</v>
      </c>
      <c r="G12" s="154"/>
      <c r="H12" s="155"/>
    </row>
    <row r="13" spans="1:8" x14ac:dyDescent="0.15">
      <c r="A13" s="136"/>
      <c r="B13" s="141"/>
      <c r="C13" s="157"/>
      <c r="D13" s="158">
        <v>89723</v>
      </c>
      <c r="E13" s="159"/>
      <c r="F13" s="160">
        <v>101687</v>
      </c>
      <c r="G13" s="161"/>
      <c r="H13" s="147"/>
    </row>
    <row r="14" spans="1:8" x14ac:dyDescent="0.15">
      <c r="A14" s="148"/>
      <c r="B14" s="149"/>
      <c r="C14" s="150"/>
      <c r="D14" s="151">
        <v>57196</v>
      </c>
      <c r="E14" s="152"/>
      <c r="F14" s="153">
        <v>58626</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3.8</v>
      </c>
      <c r="C19" s="162">
        <f>ROUND(VALUE(SUBSTITUTE(実質収支比率等に係る経年分析!G$48,"▲","-")),2)</f>
        <v>4.5199999999999996</v>
      </c>
      <c r="D19" s="162">
        <f>ROUND(VALUE(SUBSTITUTE(実質収支比率等に係る経年分析!H$48,"▲","-")),2)</f>
        <v>6.09</v>
      </c>
      <c r="E19" s="162">
        <f>ROUND(VALUE(SUBSTITUTE(実質収支比率等に係る経年分析!I$48,"▲","-")),2)</f>
        <v>7.07</v>
      </c>
      <c r="F19" s="162">
        <f>ROUND(VALUE(SUBSTITUTE(実質収支比率等に係る経年分析!J$48,"▲","-")),2)</f>
        <v>7.5</v>
      </c>
    </row>
    <row r="20" spans="1:11" x14ac:dyDescent="0.15">
      <c r="A20" s="162" t="s">
        <v>53</v>
      </c>
      <c r="B20" s="162">
        <f>ROUND(VALUE(SUBSTITUTE(実質収支比率等に係る経年分析!F$47,"▲","-")),2)</f>
        <v>31.07</v>
      </c>
      <c r="C20" s="162">
        <f>ROUND(VALUE(SUBSTITUTE(実質収支比率等に係る経年分析!G$47,"▲","-")),2)</f>
        <v>34.86</v>
      </c>
      <c r="D20" s="162">
        <f>ROUND(VALUE(SUBSTITUTE(実質収支比率等に係る経年分析!H$47,"▲","-")),2)</f>
        <v>38.479999999999997</v>
      </c>
      <c r="E20" s="162">
        <f>ROUND(VALUE(SUBSTITUTE(実質収支比率等に係る経年分析!I$47,"▲","-")),2)</f>
        <v>32.64</v>
      </c>
      <c r="F20" s="162">
        <f>ROUND(VALUE(SUBSTITUTE(実質収支比率等に係る経年分析!J$47,"▲","-")),2)</f>
        <v>31.2</v>
      </c>
    </row>
    <row r="21" spans="1:11" x14ac:dyDescent="0.15">
      <c r="A21" s="162" t="s">
        <v>54</v>
      </c>
      <c r="B21" s="162">
        <f>IF(ISNUMBER(VALUE(SUBSTITUTE(実質収支比率等に係る経年分析!F$49,"▲","-"))),ROUND(VALUE(SUBSTITUTE(実質収支比率等に係る経年分析!F$49,"▲","-")),2),NA())</f>
        <v>11.71</v>
      </c>
      <c r="C21" s="162">
        <f>IF(ISNUMBER(VALUE(SUBSTITUTE(実質収支比率等に係る経年分析!G$49,"▲","-"))),ROUND(VALUE(SUBSTITUTE(実質収支比率等に係る経年分析!G$49,"▲","-")),2),NA())</f>
        <v>5.41</v>
      </c>
      <c r="D21" s="162">
        <f>IF(ISNUMBER(VALUE(SUBSTITUTE(実質収支比率等に係る経年分析!H$49,"▲","-"))),ROUND(VALUE(SUBSTITUTE(実質収支比率等に係る経年分析!H$49,"▲","-")),2),NA())</f>
        <v>4.29</v>
      </c>
      <c r="E21" s="162">
        <f>IF(ISNUMBER(VALUE(SUBSTITUTE(実質収支比率等に係る経年分析!I$49,"▲","-"))),ROUND(VALUE(SUBSTITUTE(実質収支比率等に係る経年分析!I$49,"▲","-")),2),NA())</f>
        <v>-1.03</v>
      </c>
      <c r="F21" s="162">
        <f>IF(ISNUMBER(VALUE(SUBSTITUTE(実質収支比率等に係る経年分析!J$49,"▲","-"))),ROUND(VALUE(SUBSTITUTE(実質収支比率等に係る経年分析!J$49,"▲","-")),2),NA())</f>
        <v>3.21</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0.46</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0.42</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0.24</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2.72</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15">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0.01</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0.01</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0.02</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0.01</v>
      </c>
    </row>
    <row r="32" spans="1:11" x14ac:dyDescent="0.15">
      <c r="A32" s="163" t="str">
        <f>IF(連結実質赤字比率に係る赤字・黒字の構成分析!C$38="",NA(),連結実質赤字比率に係る赤字・黒字の構成分析!C$38)</f>
        <v>国民健康保険事業特別会計施設勘定</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7.0000000000000007E-2</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0.17</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0.12</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0.06</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0.09</v>
      </c>
    </row>
    <row r="33" spans="1:16" x14ac:dyDescent="0.15">
      <c r="A33" s="163" t="str">
        <f>IF(連結実質赤字比率に係る赤字・黒字の構成分析!C$37="",NA(),連結実質赤字比率に係る赤字・黒字の構成分析!C$37)</f>
        <v>国民健康保険事業特別会計事業勘定</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0.51</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0.32</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0.28999999999999998</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0.47</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0.11</v>
      </c>
    </row>
    <row r="34" spans="1:16" x14ac:dyDescent="0.15">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#VALUE!</v>
      </c>
      <c r="C34" s="163" t="e">
        <f>IF(ROUND(VALUE(SUBSTITUTE(連結実質赤字比率に係る赤字・黒字の構成分析!F$36,"▲", "-")), 2) &gt;= 0, ABS(ROUND(VALUE(SUBSTITUTE(連結実質赤字比率に係る赤字・黒字の構成分析!F$36,"▲", "-")), 2)), NA())</f>
        <v>#VALUE!</v>
      </c>
      <c r="D34" s="163" t="e">
        <f>IF(ROUND(VALUE(SUBSTITUTE(連結実質赤字比率に係る赤字・黒字の構成分析!G$36,"▲", "-")), 2) &lt; 0, ABS(ROUND(VALUE(SUBSTITUTE(連結実質赤字比率に係る赤字・黒字の構成分析!G$36,"▲", "-")), 2)), NA())</f>
        <v>#VALUE!</v>
      </c>
      <c r="E34" s="163" t="e">
        <f>IF(ROUND(VALUE(SUBSTITUTE(連結実質赤字比率に係る赤字・黒字の構成分析!G$36,"▲", "-")), 2) &gt;= 0, ABS(ROUND(VALUE(SUBSTITUTE(連結実質赤字比率に係る赤字・黒字の構成分析!G$36,"▲", "-")), 2)), NA())</f>
        <v>#VALUE!</v>
      </c>
      <c r="F34" s="163" t="e">
        <f>IF(ROUND(VALUE(SUBSTITUTE(連結実質赤字比率に係る赤字・黒字の構成分析!H$36,"▲", "-")), 2) &lt; 0, ABS(ROUND(VALUE(SUBSTITUTE(連結実質赤字比率に係る赤字・黒字の構成分析!H$36,"▲", "-")), 2)), NA())</f>
        <v>#VALUE!</v>
      </c>
      <c r="G34" s="163" t="e">
        <f>IF(ROUND(VALUE(SUBSTITUTE(連結実質赤字比率に係る赤字・黒字の構成分析!H$36,"▲", "-")), 2) &gt;= 0, ABS(ROUND(VALUE(SUBSTITUTE(連結実質赤字比率に係る赤字・黒字の構成分析!H$36,"▲", "-")), 2)), NA())</f>
        <v>#VALUE!</v>
      </c>
      <c r="H34" s="163" t="e">
        <f>IF(ROUND(VALUE(SUBSTITUTE(連結実質赤字比率に係る赤字・黒字の構成分析!I$36,"▲", "-")), 2) &lt; 0, ABS(ROUND(VALUE(SUBSTITUTE(連結実質赤字比率に係る赤字・黒字の構成分析!I$36,"▲", "-")), 2)), NA())</f>
        <v>#VALUE!</v>
      </c>
      <c r="I34" s="163" t="e">
        <f>IF(ROUND(VALUE(SUBSTITUTE(連結実質赤字比率に係る赤字・黒字の構成分析!I$36,"▲", "-")), 2) &gt;= 0, ABS(ROUND(VALUE(SUBSTITUTE(連結実質赤字比率に係る赤字・黒字の構成分析!I$36,"▲", "-")), 2)), NA())</f>
        <v>#VALUE!</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0.97</v>
      </c>
    </row>
    <row r="35" spans="1:16" x14ac:dyDescent="0.15">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3.8</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4.51</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6.09</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7.07</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7.49</v>
      </c>
    </row>
    <row r="36" spans="1:16" x14ac:dyDescent="0.15">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7.07</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7.41</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8.41</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8.58</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8.89</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1811</v>
      </c>
      <c r="E42" s="164"/>
      <c r="F42" s="164"/>
      <c r="G42" s="164">
        <f>'実質公債費比率（分子）の構造'!L$52</f>
        <v>1778</v>
      </c>
      <c r="H42" s="164"/>
      <c r="I42" s="164"/>
      <c r="J42" s="164">
        <f>'実質公債費比率（分子）の構造'!M$52</f>
        <v>1815</v>
      </c>
      <c r="K42" s="164"/>
      <c r="L42" s="164"/>
      <c r="M42" s="164">
        <f>'実質公債費比率（分子）の構造'!N$52</f>
        <v>1721</v>
      </c>
      <c r="N42" s="164"/>
      <c r="O42" s="164"/>
      <c r="P42" s="164">
        <f>'実質公債費比率（分子）の構造'!O$52</f>
        <v>1647</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8</v>
      </c>
      <c r="C45" s="164"/>
      <c r="D45" s="164"/>
      <c r="E45" s="164">
        <f>'実質公債費比率（分子）の構造'!L$49</f>
        <v>6</v>
      </c>
      <c r="F45" s="164"/>
      <c r="G45" s="164"/>
      <c r="H45" s="164" t="str">
        <f>'実質公債費比率（分子）の構造'!M$49</f>
        <v>-</v>
      </c>
      <c r="I45" s="164"/>
      <c r="J45" s="164"/>
      <c r="K45" s="164" t="str">
        <f>'実質公債費比率（分子）の構造'!N$49</f>
        <v>-</v>
      </c>
      <c r="L45" s="164"/>
      <c r="M45" s="164"/>
      <c r="N45" s="164" t="str">
        <f>'実質公債費比率（分子）の構造'!O$49</f>
        <v>-</v>
      </c>
      <c r="O45" s="164"/>
      <c r="P45" s="164"/>
    </row>
    <row r="46" spans="1:16" x14ac:dyDescent="0.15">
      <c r="A46" s="164" t="s">
        <v>64</v>
      </c>
      <c r="B46" s="164">
        <f>'実質公債費比率（分子）の構造'!K$48</f>
        <v>794</v>
      </c>
      <c r="C46" s="164"/>
      <c r="D46" s="164"/>
      <c r="E46" s="164">
        <f>'実質公債費比率（分子）の構造'!L$48</f>
        <v>797</v>
      </c>
      <c r="F46" s="164"/>
      <c r="G46" s="164"/>
      <c r="H46" s="164">
        <f>'実質公債費比率（分子）の構造'!M$48</f>
        <v>793</v>
      </c>
      <c r="I46" s="164"/>
      <c r="J46" s="164"/>
      <c r="K46" s="164">
        <f>'実質公債費比率（分子）の構造'!N$48</f>
        <v>587</v>
      </c>
      <c r="L46" s="164"/>
      <c r="M46" s="164"/>
      <c r="N46" s="164">
        <f>'実質公債費比率（分子）の構造'!O$48</f>
        <v>607</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1634</v>
      </c>
      <c r="C49" s="164"/>
      <c r="D49" s="164"/>
      <c r="E49" s="164">
        <f>'実質公債費比率（分子）の構造'!L$45</f>
        <v>1638</v>
      </c>
      <c r="F49" s="164"/>
      <c r="G49" s="164"/>
      <c r="H49" s="164">
        <f>'実質公債費比率（分子）の構造'!M$45</f>
        <v>1707</v>
      </c>
      <c r="I49" s="164"/>
      <c r="J49" s="164"/>
      <c r="K49" s="164">
        <f>'実質公債費比率（分子）の構造'!N$45</f>
        <v>1627</v>
      </c>
      <c r="L49" s="164"/>
      <c r="M49" s="164"/>
      <c r="N49" s="164">
        <f>'実質公債費比率（分子）の構造'!O$45</f>
        <v>1674</v>
      </c>
      <c r="O49" s="164"/>
      <c r="P49" s="164"/>
    </row>
    <row r="50" spans="1:16" x14ac:dyDescent="0.15">
      <c r="A50" s="164" t="s">
        <v>67</v>
      </c>
      <c r="B50" s="164" t="e">
        <f>NA()</f>
        <v>#N/A</v>
      </c>
      <c r="C50" s="164">
        <f>IF(ISNUMBER('実質公債費比率（分子）の構造'!K$53),'実質公債費比率（分子）の構造'!K$53,NA())</f>
        <v>625</v>
      </c>
      <c r="D50" s="164" t="e">
        <f>NA()</f>
        <v>#N/A</v>
      </c>
      <c r="E50" s="164" t="e">
        <f>NA()</f>
        <v>#N/A</v>
      </c>
      <c r="F50" s="164">
        <f>IF(ISNUMBER('実質公債費比率（分子）の構造'!L$53),'実質公債費比率（分子）の構造'!L$53,NA())</f>
        <v>663</v>
      </c>
      <c r="G50" s="164" t="e">
        <f>NA()</f>
        <v>#N/A</v>
      </c>
      <c r="H50" s="164" t="e">
        <f>NA()</f>
        <v>#N/A</v>
      </c>
      <c r="I50" s="164">
        <f>IF(ISNUMBER('実質公債費比率（分子）の構造'!M$53),'実質公債費比率（分子）の構造'!M$53,NA())</f>
        <v>685</v>
      </c>
      <c r="J50" s="164" t="e">
        <f>NA()</f>
        <v>#N/A</v>
      </c>
      <c r="K50" s="164" t="e">
        <f>NA()</f>
        <v>#N/A</v>
      </c>
      <c r="L50" s="164">
        <f>IF(ISNUMBER('実質公債費比率（分子）の構造'!N$53),'実質公債費比率（分子）の構造'!N$53,NA())</f>
        <v>493</v>
      </c>
      <c r="M50" s="164" t="e">
        <f>NA()</f>
        <v>#N/A</v>
      </c>
      <c r="N50" s="164" t="e">
        <f>NA()</f>
        <v>#N/A</v>
      </c>
      <c r="O50" s="164">
        <f>IF(ISNUMBER('実質公債費比率（分子）の構造'!O$53),'実質公債費比率（分子）の構造'!O$53,NA())</f>
        <v>634</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18751</v>
      </c>
      <c r="E56" s="163"/>
      <c r="F56" s="163"/>
      <c r="G56" s="163">
        <f>'将来負担比率（分子）の構造'!J$52</f>
        <v>18227</v>
      </c>
      <c r="H56" s="163"/>
      <c r="I56" s="163"/>
      <c r="J56" s="163">
        <f>'将来負担比率（分子）の構造'!K$52</f>
        <v>17257</v>
      </c>
      <c r="K56" s="163"/>
      <c r="L56" s="163"/>
      <c r="M56" s="163">
        <f>'将来負担比率（分子）の構造'!L$52</f>
        <v>16830</v>
      </c>
      <c r="N56" s="163"/>
      <c r="O56" s="163"/>
      <c r="P56" s="163">
        <f>'将来負担比率（分子）の構造'!M$52</f>
        <v>15954</v>
      </c>
    </row>
    <row r="57" spans="1:16" x14ac:dyDescent="0.15">
      <c r="A57" s="163" t="s">
        <v>42</v>
      </c>
      <c r="B57" s="163"/>
      <c r="C57" s="163"/>
      <c r="D57" s="163">
        <f>'将来負担比率（分子）の構造'!I$51</f>
        <v>209</v>
      </c>
      <c r="E57" s="163"/>
      <c r="F57" s="163"/>
      <c r="G57" s="163">
        <f>'将来負担比率（分子）の構造'!J$51</f>
        <v>199</v>
      </c>
      <c r="H57" s="163"/>
      <c r="I57" s="163"/>
      <c r="J57" s="163">
        <f>'将来負担比率（分子）の構造'!K$51</f>
        <v>159</v>
      </c>
      <c r="K57" s="163"/>
      <c r="L57" s="163"/>
      <c r="M57" s="163">
        <f>'将来負担比率（分子）の構造'!L$51</f>
        <v>120</v>
      </c>
      <c r="N57" s="163"/>
      <c r="O57" s="163"/>
      <c r="P57" s="163">
        <f>'将来負担比率（分子）の構造'!M$51</f>
        <v>94</v>
      </c>
    </row>
    <row r="58" spans="1:16" x14ac:dyDescent="0.15">
      <c r="A58" s="163" t="s">
        <v>41</v>
      </c>
      <c r="B58" s="163"/>
      <c r="C58" s="163"/>
      <c r="D58" s="163">
        <f>'将来負担比率（分子）の構造'!I$50</f>
        <v>4472</v>
      </c>
      <c r="E58" s="163"/>
      <c r="F58" s="163"/>
      <c r="G58" s="163">
        <f>'将来負担比率（分子）の構造'!J$50</f>
        <v>5055</v>
      </c>
      <c r="H58" s="163"/>
      <c r="I58" s="163"/>
      <c r="J58" s="163">
        <f>'将来負担比率（分子）の構造'!K$50</f>
        <v>5258</v>
      </c>
      <c r="K58" s="163"/>
      <c r="L58" s="163"/>
      <c r="M58" s="163">
        <f>'将来負担比率（分子）の構造'!L$50</f>
        <v>4569</v>
      </c>
      <c r="N58" s="163"/>
      <c r="O58" s="163"/>
      <c r="P58" s="163">
        <f>'将来負担比率（分子）の構造'!M$50</f>
        <v>4746</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1711</v>
      </c>
      <c r="C62" s="163"/>
      <c r="D62" s="163"/>
      <c r="E62" s="163">
        <f>'将来負担比率（分子）の構造'!J$45</f>
        <v>1740</v>
      </c>
      <c r="F62" s="163"/>
      <c r="G62" s="163"/>
      <c r="H62" s="163">
        <f>'将来負担比率（分子）の構造'!K$45</f>
        <v>1790</v>
      </c>
      <c r="I62" s="163"/>
      <c r="J62" s="163"/>
      <c r="K62" s="163">
        <f>'将来負担比率（分子）の構造'!L$45</f>
        <v>1810</v>
      </c>
      <c r="L62" s="163"/>
      <c r="M62" s="163"/>
      <c r="N62" s="163">
        <f>'将来負担比率（分子）の構造'!M$45</f>
        <v>1877</v>
      </c>
      <c r="O62" s="163"/>
      <c r="P62" s="163"/>
    </row>
    <row r="63" spans="1:16" x14ac:dyDescent="0.15">
      <c r="A63" s="163" t="s">
        <v>34</v>
      </c>
      <c r="B63" s="163">
        <f>'将来負担比率（分子）の構造'!I$44</f>
        <v>6</v>
      </c>
      <c r="C63" s="163"/>
      <c r="D63" s="163"/>
      <c r="E63" s="163" t="str">
        <f>'将来負担比率（分子）の構造'!J$44</f>
        <v>-</v>
      </c>
      <c r="F63" s="163"/>
      <c r="G63" s="163"/>
      <c r="H63" s="163" t="str">
        <f>'将来負担比率（分子）の構造'!K$44</f>
        <v>-</v>
      </c>
      <c r="I63" s="163"/>
      <c r="J63" s="163"/>
      <c r="K63" s="163" t="str">
        <f>'将来負担比率（分子）の構造'!L$44</f>
        <v>-</v>
      </c>
      <c r="L63" s="163"/>
      <c r="M63" s="163"/>
      <c r="N63" s="163" t="str">
        <f>'将来負担比率（分子）の構造'!M$44</f>
        <v>-</v>
      </c>
      <c r="O63" s="163"/>
      <c r="P63" s="163"/>
    </row>
    <row r="64" spans="1:16" x14ac:dyDescent="0.15">
      <c r="A64" s="163" t="s">
        <v>33</v>
      </c>
      <c r="B64" s="163">
        <f>'将来負担比率（分子）の構造'!I$43</f>
        <v>12643</v>
      </c>
      <c r="C64" s="163"/>
      <c r="D64" s="163"/>
      <c r="E64" s="163">
        <f>'将来負担比率（分子）の構造'!J$43</f>
        <v>11656</v>
      </c>
      <c r="F64" s="163"/>
      <c r="G64" s="163"/>
      <c r="H64" s="163">
        <f>'将来負担比率（分子）の構造'!K$43</f>
        <v>11283</v>
      </c>
      <c r="I64" s="163"/>
      <c r="J64" s="163"/>
      <c r="K64" s="163">
        <f>'将来負担比率（分子）の構造'!L$43</f>
        <v>11010</v>
      </c>
      <c r="L64" s="163"/>
      <c r="M64" s="163"/>
      <c r="N64" s="163">
        <f>'将来負担比率（分子）の構造'!M$43</f>
        <v>10326</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14384</v>
      </c>
      <c r="C66" s="163"/>
      <c r="D66" s="163"/>
      <c r="E66" s="163">
        <f>'将来負担比率（分子）の構造'!J$41</f>
        <v>14069</v>
      </c>
      <c r="F66" s="163"/>
      <c r="G66" s="163"/>
      <c r="H66" s="163">
        <f>'将来負担比率（分子）の構造'!K$41</f>
        <v>13855</v>
      </c>
      <c r="I66" s="163"/>
      <c r="J66" s="163"/>
      <c r="K66" s="163">
        <f>'将来負担比率（分子）の構造'!L$41</f>
        <v>13190</v>
      </c>
      <c r="L66" s="163"/>
      <c r="M66" s="163"/>
      <c r="N66" s="163">
        <f>'将来負担比率（分子）の構造'!M$41</f>
        <v>12396</v>
      </c>
      <c r="O66" s="163"/>
      <c r="P66" s="163"/>
    </row>
    <row r="67" spans="1:16" x14ac:dyDescent="0.15">
      <c r="A67" s="163" t="s">
        <v>71</v>
      </c>
      <c r="B67" s="163" t="e">
        <f>NA()</f>
        <v>#N/A</v>
      </c>
      <c r="C67" s="163">
        <f>IF(ISNUMBER('将来負担比率（分子）の構造'!I$53), IF('将来負担比率（分子）の構造'!I$53 &lt; 0, 0, '将来負担比率（分子）の構造'!I$53), NA())</f>
        <v>5311</v>
      </c>
      <c r="D67" s="163" t="e">
        <f>NA()</f>
        <v>#N/A</v>
      </c>
      <c r="E67" s="163" t="e">
        <f>NA()</f>
        <v>#N/A</v>
      </c>
      <c r="F67" s="163">
        <f>IF(ISNUMBER('将来負担比率（分子）の構造'!J$53), IF('将来負担比率（分子）の構造'!J$53 &lt; 0, 0, '将来負担比率（分子）の構造'!J$53), NA())</f>
        <v>3985</v>
      </c>
      <c r="G67" s="163" t="e">
        <f>NA()</f>
        <v>#N/A</v>
      </c>
      <c r="H67" s="163" t="e">
        <f>NA()</f>
        <v>#N/A</v>
      </c>
      <c r="I67" s="163">
        <f>IF(ISNUMBER('将来負担比率（分子）の構造'!K$53), IF('将来負担比率（分子）の構造'!K$53 &lt; 0, 0, '将来負担比率（分子）の構造'!K$53), NA())</f>
        <v>4256</v>
      </c>
      <c r="J67" s="163" t="e">
        <f>NA()</f>
        <v>#N/A</v>
      </c>
      <c r="K67" s="163" t="e">
        <f>NA()</f>
        <v>#N/A</v>
      </c>
      <c r="L67" s="163">
        <f>IF(ISNUMBER('将来負担比率（分子）の構造'!L$53), IF('将来負担比率（分子）の構造'!L$53 &lt; 0, 0, '将来負担比率（分子）の構造'!L$53), NA())</f>
        <v>4491</v>
      </c>
      <c r="M67" s="163" t="e">
        <f>NA()</f>
        <v>#N/A</v>
      </c>
      <c r="N67" s="163" t="e">
        <f>NA()</f>
        <v>#N/A</v>
      </c>
      <c r="O67" s="163">
        <f>IF(ISNUMBER('将来負担比率（分子）の構造'!M$53), IF('将来負担比率（分子）の構造'!M$53 &lt; 0, 0, '将来負担比率（分子）の構造'!M$53), NA())</f>
        <v>3805</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3525</v>
      </c>
      <c r="C72" s="167">
        <f>基金残高に係る経年分析!G55</f>
        <v>2968</v>
      </c>
      <c r="D72" s="167">
        <f>基金残高に係る経年分析!H55</f>
        <v>2877</v>
      </c>
    </row>
    <row r="73" spans="1:16" x14ac:dyDescent="0.15">
      <c r="A73" s="166" t="s">
        <v>74</v>
      </c>
      <c r="B73" s="167" t="str">
        <f>基金残高に係る経年分析!F56</f>
        <v>-</v>
      </c>
      <c r="C73" s="167" t="str">
        <f>基金残高に係る経年分析!G56</f>
        <v>-</v>
      </c>
      <c r="D73" s="167" t="str">
        <f>基金残高に係る経年分析!H56</f>
        <v>-</v>
      </c>
    </row>
    <row r="74" spans="1:16" x14ac:dyDescent="0.15">
      <c r="A74" s="166" t="s">
        <v>75</v>
      </c>
      <c r="B74" s="167">
        <f>基金残高に係る経年分析!F57</f>
        <v>2756</v>
      </c>
      <c r="C74" s="167">
        <f>基金残高に係る経年分析!G57</f>
        <v>2686</v>
      </c>
      <c r="D74" s="167">
        <f>基金残高に係る経年分析!H57</f>
        <v>2959</v>
      </c>
    </row>
  </sheetData>
  <sheetProtection algorithmName="SHA-512" hashValue="ETfKzF8dm7EAlrnLTJNguvuKoY2ykeR3c9687HNR0m4MSDUd8QBsmQSQ8gbro0QQTnDwBXJpo3La4rZXl9MQpQ==" saltValue="3lN2FVv/1C00lrPFx2TQJ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203</v>
      </c>
      <c r="DI1" s="718"/>
      <c r="DJ1" s="718"/>
      <c r="DK1" s="718"/>
      <c r="DL1" s="718"/>
      <c r="DM1" s="718"/>
      <c r="DN1" s="719"/>
      <c r="DO1" s="202"/>
      <c r="DP1" s="717" t="s">
        <v>204</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3" t="s">
        <v>206</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207</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208</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209</v>
      </c>
      <c r="S4" s="674"/>
      <c r="T4" s="674"/>
      <c r="U4" s="674"/>
      <c r="V4" s="674"/>
      <c r="W4" s="674"/>
      <c r="X4" s="674"/>
      <c r="Y4" s="675"/>
      <c r="Z4" s="673" t="s">
        <v>210</v>
      </c>
      <c r="AA4" s="674"/>
      <c r="AB4" s="674"/>
      <c r="AC4" s="675"/>
      <c r="AD4" s="673" t="s">
        <v>211</v>
      </c>
      <c r="AE4" s="674"/>
      <c r="AF4" s="674"/>
      <c r="AG4" s="674"/>
      <c r="AH4" s="674"/>
      <c r="AI4" s="674"/>
      <c r="AJ4" s="674"/>
      <c r="AK4" s="675"/>
      <c r="AL4" s="673" t="s">
        <v>210</v>
      </c>
      <c r="AM4" s="674"/>
      <c r="AN4" s="674"/>
      <c r="AO4" s="675"/>
      <c r="AP4" s="720" t="s">
        <v>212</v>
      </c>
      <c r="AQ4" s="720"/>
      <c r="AR4" s="720"/>
      <c r="AS4" s="720"/>
      <c r="AT4" s="720"/>
      <c r="AU4" s="720"/>
      <c r="AV4" s="720"/>
      <c r="AW4" s="720"/>
      <c r="AX4" s="720"/>
      <c r="AY4" s="720"/>
      <c r="AZ4" s="720"/>
      <c r="BA4" s="720"/>
      <c r="BB4" s="720"/>
      <c r="BC4" s="720"/>
      <c r="BD4" s="720"/>
      <c r="BE4" s="720"/>
      <c r="BF4" s="720"/>
      <c r="BG4" s="720" t="s">
        <v>213</v>
      </c>
      <c r="BH4" s="720"/>
      <c r="BI4" s="720"/>
      <c r="BJ4" s="720"/>
      <c r="BK4" s="720"/>
      <c r="BL4" s="720"/>
      <c r="BM4" s="720"/>
      <c r="BN4" s="720"/>
      <c r="BO4" s="720" t="s">
        <v>210</v>
      </c>
      <c r="BP4" s="720"/>
      <c r="BQ4" s="720"/>
      <c r="BR4" s="720"/>
      <c r="BS4" s="720" t="s">
        <v>214</v>
      </c>
      <c r="BT4" s="720"/>
      <c r="BU4" s="720"/>
      <c r="BV4" s="720"/>
      <c r="BW4" s="720"/>
      <c r="BX4" s="720"/>
      <c r="BY4" s="720"/>
      <c r="BZ4" s="720"/>
      <c r="CA4" s="720"/>
      <c r="CB4" s="720"/>
      <c r="CD4" s="673" t="s">
        <v>215</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216</v>
      </c>
      <c r="C5" s="680"/>
      <c r="D5" s="680"/>
      <c r="E5" s="680"/>
      <c r="F5" s="680"/>
      <c r="G5" s="680"/>
      <c r="H5" s="680"/>
      <c r="I5" s="680"/>
      <c r="J5" s="680"/>
      <c r="K5" s="680"/>
      <c r="L5" s="680"/>
      <c r="M5" s="680"/>
      <c r="N5" s="680"/>
      <c r="O5" s="680"/>
      <c r="P5" s="680"/>
      <c r="Q5" s="681"/>
      <c r="R5" s="676">
        <v>2797531</v>
      </c>
      <c r="S5" s="677"/>
      <c r="T5" s="677"/>
      <c r="U5" s="677"/>
      <c r="V5" s="677"/>
      <c r="W5" s="677"/>
      <c r="X5" s="677"/>
      <c r="Y5" s="702"/>
      <c r="Z5" s="715">
        <v>16</v>
      </c>
      <c r="AA5" s="715"/>
      <c r="AB5" s="715"/>
      <c r="AC5" s="715"/>
      <c r="AD5" s="716">
        <v>2797531</v>
      </c>
      <c r="AE5" s="716"/>
      <c r="AF5" s="716"/>
      <c r="AG5" s="716"/>
      <c r="AH5" s="716"/>
      <c r="AI5" s="716"/>
      <c r="AJ5" s="716"/>
      <c r="AK5" s="716"/>
      <c r="AL5" s="703">
        <v>30.4</v>
      </c>
      <c r="AM5" s="685"/>
      <c r="AN5" s="685"/>
      <c r="AO5" s="704"/>
      <c r="AP5" s="679" t="s">
        <v>217</v>
      </c>
      <c r="AQ5" s="680"/>
      <c r="AR5" s="680"/>
      <c r="AS5" s="680"/>
      <c r="AT5" s="680"/>
      <c r="AU5" s="680"/>
      <c r="AV5" s="680"/>
      <c r="AW5" s="680"/>
      <c r="AX5" s="680"/>
      <c r="AY5" s="680"/>
      <c r="AZ5" s="680"/>
      <c r="BA5" s="680"/>
      <c r="BB5" s="680"/>
      <c r="BC5" s="680"/>
      <c r="BD5" s="680"/>
      <c r="BE5" s="680"/>
      <c r="BF5" s="681"/>
      <c r="BG5" s="621">
        <v>2792748</v>
      </c>
      <c r="BH5" s="622"/>
      <c r="BI5" s="622"/>
      <c r="BJ5" s="622"/>
      <c r="BK5" s="622"/>
      <c r="BL5" s="622"/>
      <c r="BM5" s="622"/>
      <c r="BN5" s="623"/>
      <c r="BO5" s="659">
        <v>99.8</v>
      </c>
      <c r="BP5" s="659"/>
      <c r="BQ5" s="659"/>
      <c r="BR5" s="659"/>
      <c r="BS5" s="660" t="s">
        <v>122</v>
      </c>
      <c r="BT5" s="660"/>
      <c r="BU5" s="660"/>
      <c r="BV5" s="660"/>
      <c r="BW5" s="660"/>
      <c r="BX5" s="660"/>
      <c r="BY5" s="660"/>
      <c r="BZ5" s="660"/>
      <c r="CA5" s="660"/>
      <c r="CB5" s="700"/>
      <c r="CD5" s="673" t="s">
        <v>212</v>
      </c>
      <c r="CE5" s="674"/>
      <c r="CF5" s="674"/>
      <c r="CG5" s="674"/>
      <c r="CH5" s="674"/>
      <c r="CI5" s="674"/>
      <c r="CJ5" s="674"/>
      <c r="CK5" s="674"/>
      <c r="CL5" s="674"/>
      <c r="CM5" s="674"/>
      <c r="CN5" s="674"/>
      <c r="CO5" s="674"/>
      <c r="CP5" s="674"/>
      <c r="CQ5" s="675"/>
      <c r="CR5" s="673" t="s">
        <v>218</v>
      </c>
      <c r="CS5" s="674"/>
      <c r="CT5" s="674"/>
      <c r="CU5" s="674"/>
      <c r="CV5" s="674"/>
      <c r="CW5" s="674"/>
      <c r="CX5" s="674"/>
      <c r="CY5" s="675"/>
      <c r="CZ5" s="673" t="s">
        <v>210</v>
      </c>
      <c r="DA5" s="674"/>
      <c r="DB5" s="674"/>
      <c r="DC5" s="675"/>
      <c r="DD5" s="673" t="s">
        <v>219</v>
      </c>
      <c r="DE5" s="674"/>
      <c r="DF5" s="674"/>
      <c r="DG5" s="674"/>
      <c r="DH5" s="674"/>
      <c r="DI5" s="674"/>
      <c r="DJ5" s="674"/>
      <c r="DK5" s="674"/>
      <c r="DL5" s="674"/>
      <c r="DM5" s="674"/>
      <c r="DN5" s="674"/>
      <c r="DO5" s="674"/>
      <c r="DP5" s="675"/>
      <c r="DQ5" s="673" t="s">
        <v>220</v>
      </c>
      <c r="DR5" s="674"/>
      <c r="DS5" s="674"/>
      <c r="DT5" s="674"/>
      <c r="DU5" s="674"/>
      <c r="DV5" s="674"/>
      <c r="DW5" s="674"/>
      <c r="DX5" s="674"/>
      <c r="DY5" s="674"/>
      <c r="DZ5" s="674"/>
      <c r="EA5" s="674"/>
      <c r="EB5" s="674"/>
      <c r="EC5" s="675"/>
    </row>
    <row r="6" spans="2:143" ht="11.25" customHeight="1" x14ac:dyDescent="0.15">
      <c r="B6" s="618" t="s">
        <v>221</v>
      </c>
      <c r="C6" s="619"/>
      <c r="D6" s="619"/>
      <c r="E6" s="619"/>
      <c r="F6" s="619"/>
      <c r="G6" s="619"/>
      <c r="H6" s="619"/>
      <c r="I6" s="619"/>
      <c r="J6" s="619"/>
      <c r="K6" s="619"/>
      <c r="L6" s="619"/>
      <c r="M6" s="619"/>
      <c r="N6" s="619"/>
      <c r="O6" s="619"/>
      <c r="P6" s="619"/>
      <c r="Q6" s="620"/>
      <c r="R6" s="621">
        <v>226535</v>
      </c>
      <c r="S6" s="622"/>
      <c r="T6" s="622"/>
      <c r="U6" s="622"/>
      <c r="V6" s="622"/>
      <c r="W6" s="622"/>
      <c r="X6" s="622"/>
      <c r="Y6" s="623"/>
      <c r="Z6" s="659">
        <v>1.3</v>
      </c>
      <c r="AA6" s="659"/>
      <c r="AB6" s="659"/>
      <c r="AC6" s="659"/>
      <c r="AD6" s="660">
        <v>226535</v>
      </c>
      <c r="AE6" s="660"/>
      <c r="AF6" s="660"/>
      <c r="AG6" s="660"/>
      <c r="AH6" s="660"/>
      <c r="AI6" s="660"/>
      <c r="AJ6" s="660"/>
      <c r="AK6" s="660"/>
      <c r="AL6" s="624">
        <v>2.5</v>
      </c>
      <c r="AM6" s="625"/>
      <c r="AN6" s="625"/>
      <c r="AO6" s="661"/>
      <c r="AP6" s="618" t="s">
        <v>222</v>
      </c>
      <c r="AQ6" s="619"/>
      <c r="AR6" s="619"/>
      <c r="AS6" s="619"/>
      <c r="AT6" s="619"/>
      <c r="AU6" s="619"/>
      <c r="AV6" s="619"/>
      <c r="AW6" s="619"/>
      <c r="AX6" s="619"/>
      <c r="AY6" s="619"/>
      <c r="AZ6" s="619"/>
      <c r="BA6" s="619"/>
      <c r="BB6" s="619"/>
      <c r="BC6" s="619"/>
      <c r="BD6" s="619"/>
      <c r="BE6" s="619"/>
      <c r="BF6" s="620"/>
      <c r="BG6" s="621">
        <v>2792748</v>
      </c>
      <c r="BH6" s="622"/>
      <c r="BI6" s="622"/>
      <c r="BJ6" s="622"/>
      <c r="BK6" s="622"/>
      <c r="BL6" s="622"/>
      <c r="BM6" s="622"/>
      <c r="BN6" s="623"/>
      <c r="BO6" s="659">
        <v>99.8</v>
      </c>
      <c r="BP6" s="659"/>
      <c r="BQ6" s="659"/>
      <c r="BR6" s="659"/>
      <c r="BS6" s="660" t="s">
        <v>122</v>
      </c>
      <c r="BT6" s="660"/>
      <c r="BU6" s="660"/>
      <c r="BV6" s="660"/>
      <c r="BW6" s="660"/>
      <c r="BX6" s="660"/>
      <c r="BY6" s="660"/>
      <c r="BZ6" s="660"/>
      <c r="CA6" s="660"/>
      <c r="CB6" s="700"/>
      <c r="CD6" s="679" t="s">
        <v>223</v>
      </c>
      <c r="CE6" s="680"/>
      <c r="CF6" s="680"/>
      <c r="CG6" s="680"/>
      <c r="CH6" s="680"/>
      <c r="CI6" s="680"/>
      <c r="CJ6" s="680"/>
      <c r="CK6" s="680"/>
      <c r="CL6" s="680"/>
      <c r="CM6" s="680"/>
      <c r="CN6" s="680"/>
      <c r="CO6" s="680"/>
      <c r="CP6" s="680"/>
      <c r="CQ6" s="681"/>
      <c r="CR6" s="621">
        <v>123814</v>
      </c>
      <c r="CS6" s="622"/>
      <c r="CT6" s="622"/>
      <c r="CU6" s="622"/>
      <c r="CV6" s="622"/>
      <c r="CW6" s="622"/>
      <c r="CX6" s="622"/>
      <c r="CY6" s="623"/>
      <c r="CZ6" s="703">
        <v>0.7</v>
      </c>
      <c r="DA6" s="685"/>
      <c r="DB6" s="685"/>
      <c r="DC6" s="705"/>
      <c r="DD6" s="627" t="s">
        <v>122</v>
      </c>
      <c r="DE6" s="622"/>
      <c r="DF6" s="622"/>
      <c r="DG6" s="622"/>
      <c r="DH6" s="622"/>
      <c r="DI6" s="622"/>
      <c r="DJ6" s="622"/>
      <c r="DK6" s="622"/>
      <c r="DL6" s="622"/>
      <c r="DM6" s="622"/>
      <c r="DN6" s="622"/>
      <c r="DO6" s="622"/>
      <c r="DP6" s="623"/>
      <c r="DQ6" s="627">
        <v>123634</v>
      </c>
      <c r="DR6" s="622"/>
      <c r="DS6" s="622"/>
      <c r="DT6" s="622"/>
      <c r="DU6" s="622"/>
      <c r="DV6" s="622"/>
      <c r="DW6" s="622"/>
      <c r="DX6" s="622"/>
      <c r="DY6" s="622"/>
      <c r="DZ6" s="622"/>
      <c r="EA6" s="622"/>
      <c r="EB6" s="622"/>
      <c r="EC6" s="658"/>
    </row>
    <row r="7" spans="2:143" ht="11.25" customHeight="1" x14ac:dyDescent="0.15">
      <c r="B7" s="618" t="s">
        <v>224</v>
      </c>
      <c r="C7" s="619"/>
      <c r="D7" s="619"/>
      <c r="E7" s="619"/>
      <c r="F7" s="619"/>
      <c r="G7" s="619"/>
      <c r="H7" s="619"/>
      <c r="I7" s="619"/>
      <c r="J7" s="619"/>
      <c r="K7" s="619"/>
      <c r="L7" s="619"/>
      <c r="M7" s="619"/>
      <c r="N7" s="619"/>
      <c r="O7" s="619"/>
      <c r="P7" s="619"/>
      <c r="Q7" s="620"/>
      <c r="R7" s="621">
        <v>882</v>
      </c>
      <c r="S7" s="622"/>
      <c r="T7" s="622"/>
      <c r="U7" s="622"/>
      <c r="V7" s="622"/>
      <c r="W7" s="622"/>
      <c r="X7" s="622"/>
      <c r="Y7" s="623"/>
      <c r="Z7" s="659">
        <v>0</v>
      </c>
      <c r="AA7" s="659"/>
      <c r="AB7" s="659"/>
      <c r="AC7" s="659"/>
      <c r="AD7" s="660">
        <v>882</v>
      </c>
      <c r="AE7" s="660"/>
      <c r="AF7" s="660"/>
      <c r="AG7" s="660"/>
      <c r="AH7" s="660"/>
      <c r="AI7" s="660"/>
      <c r="AJ7" s="660"/>
      <c r="AK7" s="660"/>
      <c r="AL7" s="624">
        <v>0</v>
      </c>
      <c r="AM7" s="625"/>
      <c r="AN7" s="625"/>
      <c r="AO7" s="661"/>
      <c r="AP7" s="618" t="s">
        <v>225</v>
      </c>
      <c r="AQ7" s="619"/>
      <c r="AR7" s="619"/>
      <c r="AS7" s="619"/>
      <c r="AT7" s="619"/>
      <c r="AU7" s="619"/>
      <c r="AV7" s="619"/>
      <c r="AW7" s="619"/>
      <c r="AX7" s="619"/>
      <c r="AY7" s="619"/>
      <c r="AZ7" s="619"/>
      <c r="BA7" s="619"/>
      <c r="BB7" s="619"/>
      <c r="BC7" s="619"/>
      <c r="BD7" s="619"/>
      <c r="BE7" s="619"/>
      <c r="BF7" s="620"/>
      <c r="BG7" s="621">
        <v>1040130</v>
      </c>
      <c r="BH7" s="622"/>
      <c r="BI7" s="622"/>
      <c r="BJ7" s="622"/>
      <c r="BK7" s="622"/>
      <c r="BL7" s="622"/>
      <c r="BM7" s="622"/>
      <c r="BN7" s="623"/>
      <c r="BO7" s="659">
        <v>37.200000000000003</v>
      </c>
      <c r="BP7" s="659"/>
      <c r="BQ7" s="659"/>
      <c r="BR7" s="659"/>
      <c r="BS7" s="660" t="s">
        <v>122</v>
      </c>
      <c r="BT7" s="660"/>
      <c r="BU7" s="660"/>
      <c r="BV7" s="660"/>
      <c r="BW7" s="660"/>
      <c r="BX7" s="660"/>
      <c r="BY7" s="660"/>
      <c r="BZ7" s="660"/>
      <c r="CA7" s="660"/>
      <c r="CB7" s="700"/>
      <c r="CD7" s="618" t="s">
        <v>226</v>
      </c>
      <c r="CE7" s="619"/>
      <c r="CF7" s="619"/>
      <c r="CG7" s="619"/>
      <c r="CH7" s="619"/>
      <c r="CI7" s="619"/>
      <c r="CJ7" s="619"/>
      <c r="CK7" s="619"/>
      <c r="CL7" s="619"/>
      <c r="CM7" s="619"/>
      <c r="CN7" s="619"/>
      <c r="CO7" s="619"/>
      <c r="CP7" s="619"/>
      <c r="CQ7" s="620"/>
      <c r="CR7" s="621">
        <v>2756558</v>
      </c>
      <c r="CS7" s="622"/>
      <c r="CT7" s="622"/>
      <c r="CU7" s="622"/>
      <c r="CV7" s="622"/>
      <c r="CW7" s="622"/>
      <c r="CX7" s="622"/>
      <c r="CY7" s="623"/>
      <c r="CZ7" s="659">
        <v>16.399999999999999</v>
      </c>
      <c r="DA7" s="659"/>
      <c r="DB7" s="659"/>
      <c r="DC7" s="659"/>
      <c r="DD7" s="627">
        <v>75095</v>
      </c>
      <c r="DE7" s="622"/>
      <c r="DF7" s="622"/>
      <c r="DG7" s="622"/>
      <c r="DH7" s="622"/>
      <c r="DI7" s="622"/>
      <c r="DJ7" s="622"/>
      <c r="DK7" s="622"/>
      <c r="DL7" s="622"/>
      <c r="DM7" s="622"/>
      <c r="DN7" s="622"/>
      <c r="DO7" s="622"/>
      <c r="DP7" s="623"/>
      <c r="DQ7" s="627">
        <v>1421517</v>
      </c>
      <c r="DR7" s="622"/>
      <c r="DS7" s="622"/>
      <c r="DT7" s="622"/>
      <c r="DU7" s="622"/>
      <c r="DV7" s="622"/>
      <c r="DW7" s="622"/>
      <c r="DX7" s="622"/>
      <c r="DY7" s="622"/>
      <c r="DZ7" s="622"/>
      <c r="EA7" s="622"/>
      <c r="EB7" s="622"/>
      <c r="EC7" s="658"/>
    </row>
    <row r="8" spans="2:143" ht="11.25" customHeight="1" x14ac:dyDescent="0.15">
      <c r="B8" s="618" t="s">
        <v>227</v>
      </c>
      <c r="C8" s="619"/>
      <c r="D8" s="619"/>
      <c r="E8" s="619"/>
      <c r="F8" s="619"/>
      <c r="G8" s="619"/>
      <c r="H8" s="619"/>
      <c r="I8" s="619"/>
      <c r="J8" s="619"/>
      <c r="K8" s="619"/>
      <c r="L8" s="619"/>
      <c r="M8" s="619"/>
      <c r="N8" s="619"/>
      <c r="O8" s="619"/>
      <c r="P8" s="619"/>
      <c r="Q8" s="620"/>
      <c r="R8" s="621">
        <v>10831</v>
      </c>
      <c r="S8" s="622"/>
      <c r="T8" s="622"/>
      <c r="U8" s="622"/>
      <c r="V8" s="622"/>
      <c r="W8" s="622"/>
      <c r="X8" s="622"/>
      <c r="Y8" s="623"/>
      <c r="Z8" s="659">
        <v>0.1</v>
      </c>
      <c r="AA8" s="659"/>
      <c r="AB8" s="659"/>
      <c r="AC8" s="659"/>
      <c r="AD8" s="660">
        <v>10831</v>
      </c>
      <c r="AE8" s="660"/>
      <c r="AF8" s="660"/>
      <c r="AG8" s="660"/>
      <c r="AH8" s="660"/>
      <c r="AI8" s="660"/>
      <c r="AJ8" s="660"/>
      <c r="AK8" s="660"/>
      <c r="AL8" s="624">
        <v>0.1</v>
      </c>
      <c r="AM8" s="625"/>
      <c r="AN8" s="625"/>
      <c r="AO8" s="661"/>
      <c r="AP8" s="618" t="s">
        <v>228</v>
      </c>
      <c r="AQ8" s="619"/>
      <c r="AR8" s="619"/>
      <c r="AS8" s="619"/>
      <c r="AT8" s="619"/>
      <c r="AU8" s="619"/>
      <c r="AV8" s="619"/>
      <c r="AW8" s="619"/>
      <c r="AX8" s="619"/>
      <c r="AY8" s="619"/>
      <c r="AZ8" s="619"/>
      <c r="BA8" s="619"/>
      <c r="BB8" s="619"/>
      <c r="BC8" s="619"/>
      <c r="BD8" s="619"/>
      <c r="BE8" s="619"/>
      <c r="BF8" s="620"/>
      <c r="BG8" s="621">
        <v>40682</v>
      </c>
      <c r="BH8" s="622"/>
      <c r="BI8" s="622"/>
      <c r="BJ8" s="622"/>
      <c r="BK8" s="622"/>
      <c r="BL8" s="622"/>
      <c r="BM8" s="622"/>
      <c r="BN8" s="623"/>
      <c r="BO8" s="659">
        <v>1.5</v>
      </c>
      <c r="BP8" s="659"/>
      <c r="BQ8" s="659"/>
      <c r="BR8" s="659"/>
      <c r="BS8" s="660" t="s">
        <v>122</v>
      </c>
      <c r="BT8" s="660"/>
      <c r="BU8" s="660"/>
      <c r="BV8" s="660"/>
      <c r="BW8" s="660"/>
      <c r="BX8" s="660"/>
      <c r="BY8" s="660"/>
      <c r="BZ8" s="660"/>
      <c r="CA8" s="660"/>
      <c r="CB8" s="700"/>
      <c r="CD8" s="618" t="s">
        <v>229</v>
      </c>
      <c r="CE8" s="619"/>
      <c r="CF8" s="619"/>
      <c r="CG8" s="619"/>
      <c r="CH8" s="619"/>
      <c r="CI8" s="619"/>
      <c r="CJ8" s="619"/>
      <c r="CK8" s="619"/>
      <c r="CL8" s="619"/>
      <c r="CM8" s="619"/>
      <c r="CN8" s="619"/>
      <c r="CO8" s="619"/>
      <c r="CP8" s="619"/>
      <c r="CQ8" s="620"/>
      <c r="CR8" s="621">
        <v>4333520</v>
      </c>
      <c r="CS8" s="622"/>
      <c r="CT8" s="622"/>
      <c r="CU8" s="622"/>
      <c r="CV8" s="622"/>
      <c r="CW8" s="622"/>
      <c r="CX8" s="622"/>
      <c r="CY8" s="623"/>
      <c r="CZ8" s="659">
        <v>25.8</v>
      </c>
      <c r="DA8" s="659"/>
      <c r="DB8" s="659"/>
      <c r="DC8" s="659"/>
      <c r="DD8" s="627">
        <v>44458</v>
      </c>
      <c r="DE8" s="622"/>
      <c r="DF8" s="622"/>
      <c r="DG8" s="622"/>
      <c r="DH8" s="622"/>
      <c r="DI8" s="622"/>
      <c r="DJ8" s="622"/>
      <c r="DK8" s="622"/>
      <c r="DL8" s="622"/>
      <c r="DM8" s="622"/>
      <c r="DN8" s="622"/>
      <c r="DO8" s="622"/>
      <c r="DP8" s="623"/>
      <c r="DQ8" s="627">
        <v>2341195</v>
      </c>
      <c r="DR8" s="622"/>
      <c r="DS8" s="622"/>
      <c r="DT8" s="622"/>
      <c r="DU8" s="622"/>
      <c r="DV8" s="622"/>
      <c r="DW8" s="622"/>
      <c r="DX8" s="622"/>
      <c r="DY8" s="622"/>
      <c r="DZ8" s="622"/>
      <c r="EA8" s="622"/>
      <c r="EB8" s="622"/>
      <c r="EC8" s="658"/>
    </row>
    <row r="9" spans="2:143" ht="11.25" customHeight="1" x14ac:dyDescent="0.15">
      <c r="B9" s="618" t="s">
        <v>230</v>
      </c>
      <c r="C9" s="619"/>
      <c r="D9" s="619"/>
      <c r="E9" s="619"/>
      <c r="F9" s="619"/>
      <c r="G9" s="619"/>
      <c r="H9" s="619"/>
      <c r="I9" s="619"/>
      <c r="J9" s="619"/>
      <c r="K9" s="619"/>
      <c r="L9" s="619"/>
      <c r="M9" s="619"/>
      <c r="N9" s="619"/>
      <c r="O9" s="619"/>
      <c r="P9" s="619"/>
      <c r="Q9" s="620"/>
      <c r="R9" s="621">
        <v>16805</v>
      </c>
      <c r="S9" s="622"/>
      <c r="T9" s="622"/>
      <c r="U9" s="622"/>
      <c r="V9" s="622"/>
      <c r="W9" s="622"/>
      <c r="X9" s="622"/>
      <c r="Y9" s="623"/>
      <c r="Z9" s="659">
        <v>0.1</v>
      </c>
      <c r="AA9" s="659"/>
      <c r="AB9" s="659"/>
      <c r="AC9" s="659"/>
      <c r="AD9" s="660">
        <v>16805</v>
      </c>
      <c r="AE9" s="660"/>
      <c r="AF9" s="660"/>
      <c r="AG9" s="660"/>
      <c r="AH9" s="660"/>
      <c r="AI9" s="660"/>
      <c r="AJ9" s="660"/>
      <c r="AK9" s="660"/>
      <c r="AL9" s="624">
        <v>0.2</v>
      </c>
      <c r="AM9" s="625"/>
      <c r="AN9" s="625"/>
      <c r="AO9" s="661"/>
      <c r="AP9" s="618" t="s">
        <v>231</v>
      </c>
      <c r="AQ9" s="619"/>
      <c r="AR9" s="619"/>
      <c r="AS9" s="619"/>
      <c r="AT9" s="619"/>
      <c r="AU9" s="619"/>
      <c r="AV9" s="619"/>
      <c r="AW9" s="619"/>
      <c r="AX9" s="619"/>
      <c r="AY9" s="619"/>
      <c r="AZ9" s="619"/>
      <c r="BA9" s="619"/>
      <c r="BB9" s="619"/>
      <c r="BC9" s="619"/>
      <c r="BD9" s="619"/>
      <c r="BE9" s="619"/>
      <c r="BF9" s="620"/>
      <c r="BG9" s="621">
        <v>887253</v>
      </c>
      <c r="BH9" s="622"/>
      <c r="BI9" s="622"/>
      <c r="BJ9" s="622"/>
      <c r="BK9" s="622"/>
      <c r="BL9" s="622"/>
      <c r="BM9" s="622"/>
      <c r="BN9" s="623"/>
      <c r="BO9" s="659">
        <v>31.7</v>
      </c>
      <c r="BP9" s="659"/>
      <c r="BQ9" s="659"/>
      <c r="BR9" s="659"/>
      <c r="BS9" s="660" t="s">
        <v>122</v>
      </c>
      <c r="BT9" s="660"/>
      <c r="BU9" s="660"/>
      <c r="BV9" s="660"/>
      <c r="BW9" s="660"/>
      <c r="BX9" s="660"/>
      <c r="BY9" s="660"/>
      <c r="BZ9" s="660"/>
      <c r="CA9" s="660"/>
      <c r="CB9" s="700"/>
      <c r="CD9" s="618" t="s">
        <v>232</v>
      </c>
      <c r="CE9" s="619"/>
      <c r="CF9" s="619"/>
      <c r="CG9" s="619"/>
      <c r="CH9" s="619"/>
      <c r="CI9" s="619"/>
      <c r="CJ9" s="619"/>
      <c r="CK9" s="619"/>
      <c r="CL9" s="619"/>
      <c r="CM9" s="619"/>
      <c r="CN9" s="619"/>
      <c r="CO9" s="619"/>
      <c r="CP9" s="619"/>
      <c r="CQ9" s="620"/>
      <c r="CR9" s="621">
        <v>1132660</v>
      </c>
      <c r="CS9" s="622"/>
      <c r="CT9" s="622"/>
      <c r="CU9" s="622"/>
      <c r="CV9" s="622"/>
      <c r="CW9" s="622"/>
      <c r="CX9" s="622"/>
      <c r="CY9" s="623"/>
      <c r="CZ9" s="659">
        <v>6.8</v>
      </c>
      <c r="DA9" s="659"/>
      <c r="DB9" s="659"/>
      <c r="DC9" s="659"/>
      <c r="DD9" s="627">
        <v>115382</v>
      </c>
      <c r="DE9" s="622"/>
      <c r="DF9" s="622"/>
      <c r="DG9" s="622"/>
      <c r="DH9" s="622"/>
      <c r="DI9" s="622"/>
      <c r="DJ9" s="622"/>
      <c r="DK9" s="622"/>
      <c r="DL9" s="622"/>
      <c r="DM9" s="622"/>
      <c r="DN9" s="622"/>
      <c r="DO9" s="622"/>
      <c r="DP9" s="623"/>
      <c r="DQ9" s="627">
        <v>981924</v>
      </c>
      <c r="DR9" s="622"/>
      <c r="DS9" s="622"/>
      <c r="DT9" s="622"/>
      <c r="DU9" s="622"/>
      <c r="DV9" s="622"/>
      <c r="DW9" s="622"/>
      <c r="DX9" s="622"/>
      <c r="DY9" s="622"/>
      <c r="DZ9" s="622"/>
      <c r="EA9" s="622"/>
      <c r="EB9" s="622"/>
      <c r="EC9" s="658"/>
    </row>
    <row r="10" spans="2:143" ht="11.25" customHeight="1" x14ac:dyDescent="0.15">
      <c r="B10" s="618" t="s">
        <v>233</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234</v>
      </c>
      <c r="AQ10" s="619"/>
      <c r="AR10" s="619"/>
      <c r="AS10" s="619"/>
      <c r="AT10" s="619"/>
      <c r="AU10" s="619"/>
      <c r="AV10" s="619"/>
      <c r="AW10" s="619"/>
      <c r="AX10" s="619"/>
      <c r="AY10" s="619"/>
      <c r="AZ10" s="619"/>
      <c r="BA10" s="619"/>
      <c r="BB10" s="619"/>
      <c r="BC10" s="619"/>
      <c r="BD10" s="619"/>
      <c r="BE10" s="619"/>
      <c r="BF10" s="620"/>
      <c r="BG10" s="621">
        <v>56897</v>
      </c>
      <c r="BH10" s="622"/>
      <c r="BI10" s="622"/>
      <c r="BJ10" s="622"/>
      <c r="BK10" s="622"/>
      <c r="BL10" s="622"/>
      <c r="BM10" s="622"/>
      <c r="BN10" s="623"/>
      <c r="BO10" s="659">
        <v>2</v>
      </c>
      <c r="BP10" s="659"/>
      <c r="BQ10" s="659"/>
      <c r="BR10" s="659"/>
      <c r="BS10" s="660" t="s">
        <v>122</v>
      </c>
      <c r="BT10" s="660"/>
      <c r="BU10" s="660"/>
      <c r="BV10" s="660"/>
      <c r="BW10" s="660"/>
      <c r="BX10" s="660"/>
      <c r="BY10" s="660"/>
      <c r="BZ10" s="660"/>
      <c r="CA10" s="660"/>
      <c r="CB10" s="700"/>
      <c r="CD10" s="618" t="s">
        <v>235</v>
      </c>
      <c r="CE10" s="619"/>
      <c r="CF10" s="619"/>
      <c r="CG10" s="619"/>
      <c r="CH10" s="619"/>
      <c r="CI10" s="619"/>
      <c r="CJ10" s="619"/>
      <c r="CK10" s="619"/>
      <c r="CL10" s="619"/>
      <c r="CM10" s="619"/>
      <c r="CN10" s="619"/>
      <c r="CO10" s="619"/>
      <c r="CP10" s="619"/>
      <c r="CQ10" s="620"/>
      <c r="CR10" s="621">
        <v>11315</v>
      </c>
      <c r="CS10" s="622"/>
      <c r="CT10" s="622"/>
      <c r="CU10" s="622"/>
      <c r="CV10" s="622"/>
      <c r="CW10" s="622"/>
      <c r="CX10" s="622"/>
      <c r="CY10" s="623"/>
      <c r="CZ10" s="659">
        <v>0.1</v>
      </c>
      <c r="DA10" s="659"/>
      <c r="DB10" s="659"/>
      <c r="DC10" s="659"/>
      <c r="DD10" s="627" t="s">
        <v>122</v>
      </c>
      <c r="DE10" s="622"/>
      <c r="DF10" s="622"/>
      <c r="DG10" s="622"/>
      <c r="DH10" s="622"/>
      <c r="DI10" s="622"/>
      <c r="DJ10" s="622"/>
      <c r="DK10" s="622"/>
      <c r="DL10" s="622"/>
      <c r="DM10" s="622"/>
      <c r="DN10" s="622"/>
      <c r="DO10" s="622"/>
      <c r="DP10" s="623"/>
      <c r="DQ10" s="627">
        <v>1119</v>
      </c>
      <c r="DR10" s="622"/>
      <c r="DS10" s="622"/>
      <c r="DT10" s="622"/>
      <c r="DU10" s="622"/>
      <c r="DV10" s="622"/>
      <c r="DW10" s="622"/>
      <c r="DX10" s="622"/>
      <c r="DY10" s="622"/>
      <c r="DZ10" s="622"/>
      <c r="EA10" s="622"/>
      <c r="EB10" s="622"/>
      <c r="EC10" s="658"/>
    </row>
    <row r="11" spans="2:143" ht="11.25" customHeight="1" x14ac:dyDescent="0.15">
      <c r="B11" s="618" t="s">
        <v>236</v>
      </c>
      <c r="C11" s="619"/>
      <c r="D11" s="619"/>
      <c r="E11" s="619"/>
      <c r="F11" s="619"/>
      <c r="G11" s="619"/>
      <c r="H11" s="619"/>
      <c r="I11" s="619"/>
      <c r="J11" s="619"/>
      <c r="K11" s="619"/>
      <c r="L11" s="619"/>
      <c r="M11" s="619"/>
      <c r="N11" s="619"/>
      <c r="O11" s="619"/>
      <c r="P11" s="619"/>
      <c r="Q11" s="620"/>
      <c r="R11" s="621">
        <v>618143</v>
      </c>
      <c r="S11" s="622"/>
      <c r="T11" s="622"/>
      <c r="U11" s="622"/>
      <c r="V11" s="622"/>
      <c r="W11" s="622"/>
      <c r="X11" s="622"/>
      <c r="Y11" s="623"/>
      <c r="Z11" s="624">
        <v>3.5</v>
      </c>
      <c r="AA11" s="625"/>
      <c r="AB11" s="625"/>
      <c r="AC11" s="626"/>
      <c r="AD11" s="627">
        <v>618143</v>
      </c>
      <c r="AE11" s="622"/>
      <c r="AF11" s="622"/>
      <c r="AG11" s="622"/>
      <c r="AH11" s="622"/>
      <c r="AI11" s="622"/>
      <c r="AJ11" s="622"/>
      <c r="AK11" s="623"/>
      <c r="AL11" s="624">
        <v>6.7</v>
      </c>
      <c r="AM11" s="625"/>
      <c r="AN11" s="625"/>
      <c r="AO11" s="661"/>
      <c r="AP11" s="618" t="s">
        <v>237</v>
      </c>
      <c r="AQ11" s="619"/>
      <c r="AR11" s="619"/>
      <c r="AS11" s="619"/>
      <c r="AT11" s="619"/>
      <c r="AU11" s="619"/>
      <c r="AV11" s="619"/>
      <c r="AW11" s="619"/>
      <c r="AX11" s="619"/>
      <c r="AY11" s="619"/>
      <c r="AZ11" s="619"/>
      <c r="BA11" s="619"/>
      <c r="BB11" s="619"/>
      <c r="BC11" s="619"/>
      <c r="BD11" s="619"/>
      <c r="BE11" s="619"/>
      <c r="BF11" s="620"/>
      <c r="BG11" s="621">
        <v>55298</v>
      </c>
      <c r="BH11" s="622"/>
      <c r="BI11" s="622"/>
      <c r="BJ11" s="622"/>
      <c r="BK11" s="622"/>
      <c r="BL11" s="622"/>
      <c r="BM11" s="622"/>
      <c r="BN11" s="623"/>
      <c r="BO11" s="659">
        <v>2</v>
      </c>
      <c r="BP11" s="659"/>
      <c r="BQ11" s="659"/>
      <c r="BR11" s="659"/>
      <c r="BS11" s="660" t="s">
        <v>122</v>
      </c>
      <c r="BT11" s="660"/>
      <c r="BU11" s="660"/>
      <c r="BV11" s="660"/>
      <c r="BW11" s="660"/>
      <c r="BX11" s="660"/>
      <c r="BY11" s="660"/>
      <c r="BZ11" s="660"/>
      <c r="CA11" s="660"/>
      <c r="CB11" s="700"/>
      <c r="CD11" s="618" t="s">
        <v>238</v>
      </c>
      <c r="CE11" s="619"/>
      <c r="CF11" s="619"/>
      <c r="CG11" s="619"/>
      <c r="CH11" s="619"/>
      <c r="CI11" s="619"/>
      <c r="CJ11" s="619"/>
      <c r="CK11" s="619"/>
      <c r="CL11" s="619"/>
      <c r="CM11" s="619"/>
      <c r="CN11" s="619"/>
      <c r="CO11" s="619"/>
      <c r="CP11" s="619"/>
      <c r="CQ11" s="620"/>
      <c r="CR11" s="621">
        <v>1096621</v>
      </c>
      <c r="CS11" s="622"/>
      <c r="CT11" s="622"/>
      <c r="CU11" s="622"/>
      <c r="CV11" s="622"/>
      <c r="CW11" s="622"/>
      <c r="CX11" s="622"/>
      <c r="CY11" s="623"/>
      <c r="CZ11" s="659">
        <v>6.5</v>
      </c>
      <c r="DA11" s="659"/>
      <c r="DB11" s="659"/>
      <c r="DC11" s="659"/>
      <c r="DD11" s="627">
        <v>271811</v>
      </c>
      <c r="DE11" s="622"/>
      <c r="DF11" s="622"/>
      <c r="DG11" s="622"/>
      <c r="DH11" s="622"/>
      <c r="DI11" s="622"/>
      <c r="DJ11" s="622"/>
      <c r="DK11" s="622"/>
      <c r="DL11" s="622"/>
      <c r="DM11" s="622"/>
      <c r="DN11" s="622"/>
      <c r="DO11" s="622"/>
      <c r="DP11" s="623"/>
      <c r="DQ11" s="627">
        <v>479879</v>
      </c>
      <c r="DR11" s="622"/>
      <c r="DS11" s="622"/>
      <c r="DT11" s="622"/>
      <c r="DU11" s="622"/>
      <c r="DV11" s="622"/>
      <c r="DW11" s="622"/>
      <c r="DX11" s="622"/>
      <c r="DY11" s="622"/>
      <c r="DZ11" s="622"/>
      <c r="EA11" s="622"/>
      <c r="EB11" s="622"/>
      <c r="EC11" s="658"/>
    </row>
    <row r="12" spans="2:143" ht="11.25" customHeight="1" x14ac:dyDescent="0.15">
      <c r="B12" s="618" t="s">
        <v>239</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240</v>
      </c>
      <c r="AQ12" s="619"/>
      <c r="AR12" s="619"/>
      <c r="AS12" s="619"/>
      <c r="AT12" s="619"/>
      <c r="AU12" s="619"/>
      <c r="AV12" s="619"/>
      <c r="AW12" s="619"/>
      <c r="AX12" s="619"/>
      <c r="AY12" s="619"/>
      <c r="AZ12" s="619"/>
      <c r="BA12" s="619"/>
      <c r="BB12" s="619"/>
      <c r="BC12" s="619"/>
      <c r="BD12" s="619"/>
      <c r="BE12" s="619"/>
      <c r="BF12" s="620"/>
      <c r="BG12" s="621">
        <v>1509005</v>
      </c>
      <c r="BH12" s="622"/>
      <c r="BI12" s="622"/>
      <c r="BJ12" s="622"/>
      <c r="BK12" s="622"/>
      <c r="BL12" s="622"/>
      <c r="BM12" s="622"/>
      <c r="BN12" s="623"/>
      <c r="BO12" s="659">
        <v>53.9</v>
      </c>
      <c r="BP12" s="659"/>
      <c r="BQ12" s="659"/>
      <c r="BR12" s="659"/>
      <c r="BS12" s="660" t="s">
        <v>122</v>
      </c>
      <c r="BT12" s="660"/>
      <c r="BU12" s="660"/>
      <c r="BV12" s="660"/>
      <c r="BW12" s="660"/>
      <c r="BX12" s="660"/>
      <c r="BY12" s="660"/>
      <c r="BZ12" s="660"/>
      <c r="CA12" s="660"/>
      <c r="CB12" s="700"/>
      <c r="CD12" s="618" t="s">
        <v>241</v>
      </c>
      <c r="CE12" s="619"/>
      <c r="CF12" s="619"/>
      <c r="CG12" s="619"/>
      <c r="CH12" s="619"/>
      <c r="CI12" s="619"/>
      <c r="CJ12" s="619"/>
      <c r="CK12" s="619"/>
      <c r="CL12" s="619"/>
      <c r="CM12" s="619"/>
      <c r="CN12" s="619"/>
      <c r="CO12" s="619"/>
      <c r="CP12" s="619"/>
      <c r="CQ12" s="620"/>
      <c r="CR12" s="621">
        <v>838488</v>
      </c>
      <c r="CS12" s="622"/>
      <c r="CT12" s="622"/>
      <c r="CU12" s="622"/>
      <c r="CV12" s="622"/>
      <c r="CW12" s="622"/>
      <c r="CX12" s="622"/>
      <c r="CY12" s="623"/>
      <c r="CZ12" s="659">
        <v>5</v>
      </c>
      <c r="DA12" s="659"/>
      <c r="DB12" s="659"/>
      <c r="DC12" s="659"/>
      <c r="DD12" s="627">
        <v>491430</v>
      </c>
      <c r="DE12" s="622"/>
      <c r="DF12" s="622"/>
      <c r="DG12" s="622"/>
      <c r="DH12" s="622"/>
      <c r="DI12" s="622"/>
      <c r="DJ12" s="622"/>
      <c r="DK12" s="622"/>
      <c r="DL12" s="622"/>
      <c r="DM12" s="622"/>
      <c r="DN12" s="622"/>
      <c r="DO12" s="622"/>
      <c r="DP12" s="623"/>
      <c r="DQ12" s="627">
        <v>360318</v>
      </c>
      <c r="DR12" s="622"/>
      <c r="DS12" s="622"/>
      <c r="DT12" s="622"/>
      <c r="DU12" s="622"/>
      <c r="DV12" s="622"/>
      <c r="DW12" s="622"/>
      <c r="DX12" s="622"/>
      <c r="DY12" s="622"/>
      <c r="DZ12" s="622"/>
      <c r="EA12" s="622"/>
      <c r="EB12" s="622"/>
      <c r="EC12" s="658"/>
    </row>
    <row r="13" spans="2:143" ht="11.25" customHeight="1" x14ac:dyDescent="0.15">
      <c r="B13" s="618" t="s">
        <v>242</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243</v>
      </c>
      <c r="AQ13" s="619"/>
      <c r="AR13" s="619"/>
      <c r="AS13" s="619"/>
      <c r="AT13" s="619"/>
      <c r="AU13" s="619"/>
      <c r="AV13" s="619"/>
      <c r="AW13" s="619"/>
      <c r="AX13" s="619"/>
      <c r="AY13" s="619"/>
      <c r="AZ13" s="619"/>
      <c r="BA13" s="619"/>
      <c r="BB13" s="619"/>
      <c r="BC13" s="619"/>
      <c r="BD13" s="619"/>
      <c r="BE13" s="619"/>
      <c r="BF13" s="620"/>
      <c r="BG13" s="621">
        <v>1503523</v>
      </c>
      <c r="BH13" s="622"/>
      <c r="BI13" s="622"/>
      <c r="BJ13" s="622"/>
      <c r="BK13" s="622"/>
      <c r="BL13" s="622"/>
      <c r="BM13" s="622"/>
      <c r="BN13" s="623"/>
      <c r="BO13" s="659">
        <v>53.7</v>
      </c>
      <c r="BP13" s="659"/>
      <c r="BQ13" s="659"/>
      <c r="BR13" s="659"/>
      <c r="BS13" s="660" t="s">
        <v>122</v>
      </c>
      <c r="BT13" s="660"/>
      <c r="BU13" s="660"/>
      <c r="BV13" s="660"/>
      <c r="BW13" s="660"/>
      <c r="BX13" s="660"/>
      <c r="BY13" s="660"/>
      <c r="BZ13" s="660"/>
      <c r="CA13" s="660"/>
      <c r="CB13" s="700"/>
      <c r="CD13" s="618" t="s">
        <v>244</v>
      </c>
      <c r="CE13" s="619"/>
      <c r="CF13" s="619"/>
      <c r="CG13" s="619"/>
      <c r="CH13" s="619"/>
      <c r="CI13" s="619"/>
      <c r="CJ13" s="619"/>
      <c r="CK13" s="619"/>
      <c r="CL13" s="619"/>
      <c r="CM13" s="619"/>
      <c r="CN13" s="619"/>
      <c r="CO13" s="619"/>
      <c r="CP13" s="619"/>
      <c r="CQ13" s="620"/>
      <c r="CR13" s="621">
        <v>1621156</v>
      </c>
      <c r="CS13" s="622"/>
      <c r="CT13" s="622"/>
      <c r="CU13" s="622"/>
      <c r="CV13" s="622"/>
      <c r="CW13" s="622"/>
      <c r="CX13" s="622"/>
      <c r="CY13" s="623"/>
      <c r="CZ13" s="659">
        <v>9.6999999999999993</v>
      </c>
      <c r="DA13" s="659"/>
      <c r="DB13" s="659"/>
      <c r="DC13" s="659"/>
      <c r="DD13" s="627">
        <v>638670</v>
      </c>
      <c r="DE13" s="622"/>
      <c r="DF13" s="622"/>
      <c r="DG13" s="622"/>
      <c r="DH13" s="622"/>
      <c r="DI13" s="622"/>
      <c r="DJ13" s="622"/>
      <c r="DK13" s="622"/>
      <c r="DL13" s="622"/>
      <c r="DM13" s="622"/>
      <c r="DN13" s="622"/>
      <c r="DO13" s="622"/>
      <c r="DP13" s="623"/>
      <c r="DQ13" s="627">
        <v>1024189</v>
      </c>
      <c r="DR13" s="622"/>
      <c r="DS13" s="622"/>
      <c r="DT13" s="622"/>
      <c r="DU13" s="622"/>
      <c r="DV13" s="622"/>
      <c r="DW13" s="622"/>
      <c r="DX13" s="622"/>
      <c r="DY13" s="622"/>
      <c r="DZ13" s="622"/>
      <c r="EA13" s="622"/>
      <c r="EB13" s="622"/>
      <c r="EC13" s="658"/>
    </row>
    <row r="14" spans="2:143" ht="11.25" customHeight="1" x14ac:dyDescent="0.15">
      <c r="B14" s="618" t="s">
        <v>245</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246</v>
      </c>
      <c r="AQ14" s="619"/>
      <c r="AR14" s="619"/>
      <c r="AS14" s="619"/>
      <c r="AT14" s="619"/>
      <c r="AU14" s="619"/>
      <c r="AV14" s="619"/>
      <c r="AW14" s="619"/>
      <c r="AX14" s="619"/>
      <c r="AY14" s="619"/>
      <c r="AZ14" s="619"/>
      <c r="BA14" s="619"/>
      <c r="BB14" s="619"/>
      <c r="BC14" s="619"/>
      <c r="BD14" s="619"/>
      <c r="BE14" s="619"/>
      <c r="BF14" s="620"/>
      <c r="BG14" s="621">
        <v>88750</v>
      </c>
      <c r="BH14" s="622"/>
      <c r="BI14" s="622"/>
      <c r="BJ14" s="622"/>
      <c r="BK14" s="622"/>
      <c r="BL14" s="622"/>
      <c r="BM14" s="622"/>
      <c r="BN14" s="623"/>
      <c r="BO14" s="659">
        <v>3.2</v>
      </c>
      <c r="BP14" s="659"/>
      <c r="BQ14" s="659"/>
      <c r="BR14" s="659"/>
      <c r="BS14" s="660" t="s">
        <v>122</v>
      </c>
      <c r="BT14" s="660"/>
      <c r="BU14" s="660"/>
      <c r="BV14" s="660"/>
      <c r="BW14" s="660"/>
      <c r="BX14" s="660"/>
      <c r="BY14" s="660"/>
      <c r="BZ14" s="660"/>
      <c r="CA14" s="660"/>
      <c r="CB14" s="700"/>
      <c r="CD14" s="618" t="s">
        <v>247</v>
      </c>
      <c r="CE14" s="619"/>
      <c r="CF14" s="619"/>
      <c r="CG14" s="619"/>
      <c r="CH14" s="619"/>
      <c r="CI14" s="619"/>
      <c r="CJ14" s="619"/>
      <c r="CK14" s="619"/>
      <c r="CL14" s="619"/>
      <c r="CM14" s="619"/>
      <c r="CN14" s="619"/>
      <c r="CO14" s="619"/>
      <c r="CP14" s="619"/>
      <c r="CQ14" s="620"/>
      <c r="CR14" s="621">
        <v>927137</v>
      </c>
      <c r="CS14" s="622"/>
      <c r="CT14" s="622"/>
      <c r="CU14" s="622"/>
      <c r="CV14" s="622"/>
      <c r="CW14" s="622"/>
      <c r="CX14" s="622"/>
      <c r="CY14" s="623"/>
      <c r="CZ14" s="659">
        <v>5.5</v>
      </c>
      <c r="DA14" s="659"/>
      <c r="DB14" s="659"/>
      <c r="DC14" s="659"/>
      <c r="DD14" s="627">
        <v>333714</v>
      </c>
      <c r="DE14" s="622"/>
      <c r="DF14" s="622"/>
      <c r="DG14" s="622"/>
      <c r="DH14" s="622"/>
      <c r="DI14" s="622"/>
      <c r="DJ14" s="622"/>
      <c r="DK14" s="622"/>
      <c r="DL14" s="622"/>
      <c r="DM14" s="622"/>
      <c r="DN14" s="622"/>
      <c r="DO14" s="622"/>
      <c r="DP14" s="623"/>
      <c r="DQ14" s="627">
        <v>596248</v>
      </c>
      <c r="DR14" s="622"/>
      <c r="DS14" s="622"/>
      <c r="DT14" s="622"/>
      <c r="DU14" s="622"/>
      <c r="DV14" s="622"/>
      <c r="DW14" s="622"/>
      <c r="DX14" s="622"/>
      <c r="DY14" s="622"/>
      <c r="DZ14" s="622"/>
      <c r="EA14" s="622"/>
      <c r="EB14" s="622"/>
      <c r="EC14" s="658"/>
    </row>
    <row r="15" spans="2:143" ht="11.25" customHeight="1" x14ac:dyDescent="0.15">
      <c r="B15" s="618" t="s">
        <v>248</v>
      </c>
      <c r="C15" s="619"/>
      <c r="D15" s="619"/>
      <c r="E15" s="619"/>
      <c r="F15" s="619"/>
      <c r="G15" s="619"/>
      <c r="H15" s="619"/>
      <c r="I15" s="619"/>
      <c r="J15" s="619"/>
      <c r="K15" s="619"/>
      <c r="L15" s="619"/>
      <c r="M15" s="619"/>
      <c r="N15" s="619"/>
      <c r="O15" s="619"/>
      <c r="P15" s="619"/>
      <c r="Q15" s="620"/>
      <c r="R15" s="621">
        <v>15656</v>
      </c>
      <c r="S15" s="622"/>
      <c r="T15" s="622"/>
      <c r="U15" s="622"/>
      <c r="V15" s="622"/>
      <c r="W15" s="622"/>
      <c r="X15" s="622"/>
      <c r="Y15" s="623"/>
      <c r="Z15" s="659">
        <v>0.1</v>
      </c>
      <c r="AA15" s="659"/>
      <c r="AB15" s="659"/>
      <c r="AC15" s="659"/>
      <c r="AD15" s="660">
        <v>15656</v>
      </c>
      <c r="AE15" s="660"/>
      <c r="AF15" s="660"/>
      <c r="AG15" s="660"/>
      <c r="AH15" s="660"/>
      <c r="AI15" s="660"/>
      <c r="AJ15" s="660"/>
      <c r="AK15" s="660"/>
      <c r="AL15" s="624">
        <v>0.2</v>
      </c>
      <c r="AM15" s="625"/>
      <c r="AN15" s="625"/>
      <c r="AO15" s="661"/>
      <c r="AP15" s="618" t="s">
        <v>249</v>
      </c>
      <c r="AQ15" s="619"/>
      <c r="AR15" s="619"/>
      <c r="AS15" s="619"/>
      <c r="AT15" s="619"/>
      <c r="AU15" s="619"/>
      <c r="AV15" s="619"/>
      <c r="AW15" s="619"/>
      <c r="AX15" s="619"/>
      <c r="AY15" s="619"/>
      <c r="AZ15" s="619"/>
      <c r="BA15" s="619"/>
      <c r="BB15" s="619"/>
      <c r="BC15" s="619"/>
      <c r="BD15" s="619"/>
      <c r="BE15" s="619"/>
      <c r="BF15" s="620"/>
      <c r="BG15" s="621">
        <v>154863</v>
      </c>
      <c r="BH15" s="622"/>
      <c r="BI15" s="622"/>
      <c r="BJ15" s="622"/>
      <c r="BK15" s="622"/>
      <c r="BL15" s="622"/>
      <c r="BM15" s="622"/>
      <c r="BN15" s="623"/>
      <c r="BO15" s="659">
        <v>5.5</v>
      </c>
      <c r="BP15" s="659"/>
      <c r="BQ15" s="659"/>
      <c r="BR15" s="659"/>
      <c r="BS15" s="660" t="s">
        <v>122</v>
      </c>
      <c r="BT15" s="660"/>
      <c r="BU15" s="660"/>
      <c r="BV15" s="660"/>
      <c r="BW15" s="660"/>
      <c r="BX15" s="660"/>
      <c r="BY15" s="660"/>
      <c r="BZ15" s="660"/>
      <c r="CA15" s="660"/>
      <c r="CB15" s="700"/>
      <c r="CD15" s="618" t="s">
        <v>250</v>
      </c>
      <c r="CE15" s="619"/>
      <c r="CF15" s="619"/>
      <c r="CG15" s="619"/>
      <c r="CH15" s="619"/>
      <c r="CI15" s="619"/>
      <c r="CJ15" s="619"/>
      <c r="CK15" s="619"/>
      <c r="CL15" s="619"/>
      <c r="CM15" s="619"/>
      <c r="CN15" s="619"/>
      <c r="CO15" s="619"/>
      <c r="CP15" s="619"/>
      <c r="CQ15" s="620"/>
      <c r="CR15" s="621">
        <v>1663241</v>
      </c>
      <c r="CS15" s="622"/>
      <c r="CT15" s="622"/>
      <c r="CU15" s="622"/>
      <c r="CV15" s="622"/>
      <c r="CW15" s="622"/>
      <c r="CX15" s="622"/>
      <c r="CY15" s="623"/>
      <c r="CZ15" s="659">
        <v>9.9</v>
      </c>
      <c r="DA15" s="659"/>
      <c r="DB15" s="659"/>
      <c r="DC15" s="659"/>
      <c r="DD15" s="627">
        <v>107806</v>
      </c>
      <c r="DE15" s="622"/>
      <c r="DF15" s="622"/>
      <c r="DG15" s="622"/>
      <c r="DH15" s="622"/>
      <c r="DI15" s="622"/>
      <c r="DJ15" s="622"/>
      <c r="DK15" s="622"/>
      <c r="DL15" s="622"/>
      <c r="DM15" s="622"/>
      <c r="DN15" s="622"/>
      <c r="DO15" s="622"/>
      <c r="DP15" s="623"/>
      <c r="DQ15" s="627">
        <v>1313375</v>
      </c>
      <c r="DR15" s="622"/>
      <c r="DS15" s="622"/>
      <c r="DT15" s="622"/>
      <c r="DU15" s="622"/>
      <c r="DV15" s="622"/>
      <c r="DW15" s="622"/>
      <c r="DX15" s="622"/>
      <c r="DY15" s="622"/>
      <c r="DZ15" s="622"/>
      <c r="EA15" s="622"/>
      <c r="EB15" s="622"/>
      <c r="EC15" s="658"/>
    </row>
    <row r="16" spans="2:143" ht="11.25" customHeight="1" x14ac:dyDescent="0.15">
      <c r="B16" s="618" t="s">
        <v>251</v>
      </c>
      <c r="C16" s="619"/>
      <c r="D16" s="619"/>
      <c r="E16" s="619"/>
      <c r="F16" s="619"/>
      <c r="G16" s="619"/>
      <c r="H16" s="619"/>
      <c r="I16" s="619"/>
      <c r="J16" s="619"/>
      <c r="K16" s="619"/>
      <c r="L16" s="619"/>
      <c r="M16" s="619"/>
      <c r="N16" s="619"/>
      <c r="O16" s="619"/>
      <c r="P16" s="619"/>
      <c r="Q16" s="620"/>
      <c r="R16" s="621">
        <v>43387</v>
      </c>
      <c r="S16" s="622"/>
      <c r="T16" s="622"/>
      <c r="U16" s="622"/>
      <c r="V16" s="622"/>
      <c r="W16" s="622"/>
      <c r="X16" s="622"/>
      <c r="Y16" s="623"/>
      <c r="Z16" s="659">
        <v>0.2</v>
      </c>
      <c r="AA16" s="659"/>
      <c r="AB16" s="659"/>
      <c r="AC16" s="659"/>
      <c r="AD16" s="660">
        <v>43387</v>
      </c>
      <c r="AE16" s="660"/>
      <c r="AF16" s="660"/>
      <c r="AG16" s="660"/>
      <c r="AH16" s="660"/>
      <c r="AI16" s="660"/>
      <c r="AJ16" s="660"/>
      <c r="AK16" s="660"/>
      <c r="AL16" s="624">
        <v>0.5</v>
      </c>
      <c r="AM16" s="625"/>
      <c r="AN16" s="625"/>
      <c r="AO16" s="661"/>
      <c r="AP16" s="618" t="s">
        <v>252</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700"/>
      <c r="CD16" s="618" t="s">
        <v>253</v>
      </c>
      <c r="CE16" s="619"/>
      <c r="CF16" s="619"/>
      <c r="CG16" s="619"/>
      <c r="CH16" s="619"/>
      <c r="CI16" s="619"/>
      <c r="CJ16" s="619"/>
      <c r="CK16" s="619"/>
      <c r="CL16" s="619"/>
      <c r="CM16" s="619"/>
      <c r="CN16" s="619"/>
      <c r="CO16" s="619"/>
      <c r="CP16" s="619"/>
      <c r="CQ16" s="620"/>
      <c r="CR16" s="621">
        <v>255469</v>
      </c>
      <c r="CS16" s="622"/>
      <c r="CT16" s="622"/>
      <c r="CU16" s="622"/>
      <c r="CV16" s="622"/>
      <c r="CW16" s="622"/>
      <c r="CX16" s="622"/>
      <c r="CY16" s="623"/>
      <c r="CZ16" s="659">
        <v>1.5</v>
      </c>
      <c r="DA16" s="659"/>
      <c r="DB16" s="659"/>
      <c r="DC16" s="659"/>
      <c r="DD16" s="627" t="s">
        <v>122</v>
      </c>
      <c r="DE16" s="622"/>
      <c r="DF16" s="622"/>
      <c r="DG16" s="622"/>
      <c r="DH16" s="622"/>
      <c r="DI16" s="622"/>
      <c r="DJ16" s="622"/>
      <c r="DK16" s="622"/>
      <c r="DL16" s="622"/>
      <c r="DM16" s="622"/>
      <c r="DN16" s="622"/>
      <c r="DO16" s="622"/>
      <c r="DP16" s="623"/>
      <c r="DQ16" s="627">
        <v>26642</v>
      </c>
      <c r="DR16" s="622"/>
      <c r="DS16" s="622"/>
      <c r="DT16" s="622"/>
      <c r="DU16" s="622"/>
      <c r="DV16" s="622"/>
      <c r="DW16" s="622"/>
      <c r="DX16" s="622"/>
      <c r="DY16" s="622"/>
      <c r="DZ16" s="622"/>
      <c r="EA16" s="622"/>
      <c r="EB16" s="622"/>
      <c r="EC16" s="658"/>
    </row>
    <row r="17" spans="2:133" ht="11.25" customHeight="1" x14ac:dyDescent="0.15">
      <c r="B17" s="618" t="s">
        <v>254</v>
      </c>
      <c r="C17" s="619"/>
      <c r="D17" s="619"/>
      <c r="E17" s="619"/>
      <c r="F17" s="619"/>
      <c r="G17" s="619"/>
      <c r="H17" s="619"/>
      <c r="I17" s="619"/>
      <c r="J17" s="619"/>
      <c r="K17" s="619"/>
      <c r="L17" s="619"/>
      <c r="M17" s="619"/>
      <c r="N17" s="619"/>
      <c r="O17" s="619"/>
      <c r="P17" s="619"/>
      <c r="Q17" s="620"/>
      <c r="R17" s="621">
        <v>116743</v>
      </c>
      <c r="S17" s="622"/>
      <c r="T17" s="622"/>
      <c r="U17" s="622"/>
      <c r="V17" s="622"/>
      <c r="W17" s="622"/>
      <c r="X17" s="622"/>
      <c r="Y17" s="623"/>
      <c r="Z17" s="659">
        <v>0.7</v>
      </c>
      <c r="AA17" s="659"/>
      <c r="AB17" s="659"/>
      <c r="AC17" s="659"/>
      <c r="AD17" s="660">
        <v>116743</v>
      </c>
      <c r="AE17" s="660"/>
      <c r="AF17" s="660"/>
      <c r="AG17" s="660"/>
      <c r="AH17" s="660"/>
      <c r="AI17" s="660"/>
      <c r="AJ17" s="660"/>
      <c r="AK17" s="660"/>
      <c r="AL17" s="624">
        <v>1.3</v>
      </c>
      <c r="AM17" s="625"/>
      <c r="AN17" s="625"/>
      <c r="AO17" s="661"/>
      <c r="AP17" s="618" t="s">
        <v>255</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256</v>
      </c>
      <c r="CE17" s="619"/>
      <c r="CF17" s="619"/>
      <c r="CG17" s="619"/>
      <c r="CH17" s="619"/>
      <c r="CI17" s="619"/>
      <c r="CJ17" s="619"/>
      <c r="CK17" s="619"/>
      <c r="CL17" s="619"/>
      <c r="CM17" s="619"/>
      <c r="CN17" s="619"/>
      <c r="CO17" s="619"/>
      <c r="CP17" s="619"/>
      <c r="CQ17" s="620"/>
      <c r="CR17" s="621">
        <v>2012771</v>
      </c>
      <c r="CS17" s="622"/>
      <c r="CT17" s="622"/>
      <c r="CU17" s="622"/>
      <c r="CV17" s="622"/>
      <c r="CW17" s="622"/>
      <c r="CX17" s="622"/>
      <c r="CY17" s="623"/>
      <c r="CZ17" s="659">
        <v>12</v>
      </c>
      <c r="DA17" s="659"/>
      <c r="DB17" s="659"/>
      <c r="DC17" s="659"/>
      <c r="DD17" s="627" t="s">
        <v>122</v>
      </c>
      <c r="DE17" s="622"/>
      <c r="DF17" s="622"/>
      <c r="DG17" s="622"/>
      <c r="DH17" s="622"/>
      <c r="DI17" s="622"/>
      <c r="DJ17" s="622"/>
      <c r="DK17" s="622"/>
      <c r="DL17" s="622"/>
      <c r="DM17" s="622"/>
      <c r="DN17" s="622"/>
      <c r="DO17" s="622"/>
      <c r="DP17" s="623"/>
      <c r="DQ17" s="627">
        <v>1984311</v>
      </c>
      <c r="DR17" s="622"/>
      <c r="DS17" s="622"/>
      <c r="DT17" s="622"/>
      <c r="DU17" s="622"/>
      <c r="DV17" s="622"/>
      <c r="DW17" s="622"/>
      <c r="DX17" s="622"/>
      <c r="DY17" s="622"/>
      <c r="DZ17" s="622"/>
      <c r="EA17" s="622"/>
      <c r="EB17" s="622"/>
      <c r="EC17" s="658"/>
    </row>
    <row r="18" spans="2:133" ht="11.25" customHeight="1" x14ac:dyDescent="0.15">
      <c r="B18" s="618" t="s">
        <v>257</v>
      </c>
      <c r="C18" s="619"/>
      <c r="D18" s="619"/>
      <c r="E18" s="619"/>
      <c r="F18" s="619"/>
      <c r="G18" s="619"/>
      <c r="H18" s="619"/>
      <c r="I18" s="619"/>
      <c r="J18" s="619"/>
      <c r="K18" s="619"/>
      <c r="L18" s="619"/>
      <c r="M18" s="619"/>
      <c r="N18" s="619"/>
      <c r="O18" s="619"/>
      <c r="P18" s="619"/>
      <c r="Q18" s="620"/>
      <c r="R18" s="621">
        <v>14400</v>
      </c>
      <c r="S18" s="622"/>
      <c r="T18" s="622"/>
      <c r="U18" s="622"/>
      <c r="V18" s="622"/>
      <c r="W18" s="622"/>
      <c r="X18" s="622"/>
      <c r="Y18" s="623"/>
      <c r="Z18" s="659">
        <v>0.1</v>
      </c>
      <c r="AA18" s="659"/>
      <c r="AB18" s="659"/>
      <c r="AC18" s="659"/>
      <c r="AD18" s="660">
        <v>14400</v>
      </c>
      <c r="AE18" s="660"/>
      <c r="AF18" s="660"/>
      <c r="AG18" s="660"/>
      <c r="AH18" s="660"/>
      <c r="AI18" s="660"/>
      <c r="AJ18" s="660"/>
      <c r="AK18" s="660"/>
      <c r="AL18" s="624">
        <v>0.2</v>
      </c>
      <c r="AM18" s="625"/>
      <c r="AN18" s="625"/>
      <c r="AO18" s="661"/>
      <c r="AP18" s="618" t="s">
        <v>258</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259</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260</v>
      </c>
      <c r="C19" s="619"/>
      <c r="D19" s="619"/>
      <c r="E19" s="619"/>
      <c r="F19" s="619"/>
      <c r="G19" s="619"/>
      <c r="H19" s="619"/>
      <c r="I19" s="619"/>
      <c r="J19" s="619"/>
      <c r="K19" s="619"/>
      <c r="L19" s="619"/>
      <c r="M19" s="619"/>
      <c r="N19" s="619"/>
      <c r="O19" s="619"/>
      <c r="P19" s="619"/>
      <c r="Q19" s="620"/>
      <c r="R19" s="621">
        <v>93516</v>
      </c>
      <c r="S19" s="622"/>
      <c r="T19" s="622"/>
      <c r="U19" s="622"/>
      <c r="V19" s="622"/>
      <c r="W19" s="622"/>
      <c r="X19" s="622"/>
      <c r="Y19" s="623"/>
      <c r="Z19" s="659">
        <v>0.5</v>
      </c>
      <c r="AA19" s="659"/>
      <c r="AB19" s="659"/>
      <c r="AC19" s="659"/>
      <c r="AD19" s="660">
        <v>93516</v>
      </c>
      <c r="AE19" s="660"/>
      <c r="AF19" s="660"/>
      <c r="AG19" s="660"/>
      <c r="AH19" s="660"/>
      <c r="AI19" s="660"/>
      <c r="AJ19" s="660"/>
      <c r="AK19" s="660"/>
      <c r="AL19" s="624">
        <v>1</v>
      </c>
      <c r="AM19" s="625"/>
      <c r="AN19" s="625"/>
      <c r="AO19" s="661"/>
      <c r="AP19" s="618" t="s">
        <v>261</v>
      </c>
      <c r="AQ19" s="619"/>
      <c r="AR19" s="619"/>
      <c r="AS19" s="619"/>
      <c r="AT19" s="619"/>
      <c r="AU19" s="619"/>
      <c r="AV19" s="619"/>
      <c r="AW19" s="619"/>
      <c r="AX19" s="619"/>
      <c r="AY19" s="619"/>
      <c r="AZ19" s="619"/>
      <c r="BA19" s="619"/>
      <c r="BB19" s="619"/>
      <c r="BC19" s="619"/>
      <c r="BD19" s="619"/>
      <c r="BE19" s="619"/>
      <c r="BF19" s="620"/>
      <c r="BG19" s="621">
        <v>4783</v>
      </c>
      <c r="BH19" s="622"/>
      <c r="BI19" s="622"/>
      <c r="BJ19" s="622"/>
      <c r="BK19" s="622"/>
      <c r="BL19" s="622"/>
      <c r="BM19" s="622"/>
      <c r="BN19" s="623"/>
      <c r="BO19" s="659">
        <v>0.2</v>
      </c>
      <c r="BP19" s="659"/>
      <c r="BQ19" s="659"/>
      <c r="BR19" s="659"/>
      <c r="BS19" s="660" t="s">
        <v>122</v>
      </c>
      <c r="BT19" s="660"/>
      <c r="BU19" s="660"/>
      <c r="BV19" s="660"/>
      <c r="BW19" s="660"/>
      <c r="BX19" s="660"/>
      <c r="BY19" s="660"/>
      <c r="BZ19" s="660"/>
      <c r="CA19" s="660"/>
      <c r="CB19" s="700"/>
      <c r="CD19" s="618" t="s">
        <v>262</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88" t="s">
        <v>263</v>
      </c>
      <c r="C20" s="689"/>
      <c r="D20" s="689"/>
      <c r="E20" s="689"/>
      <c r="F20" s="689"/>
      <c r="G20" s="689"/>
      <c r="H20" s="689"/>
      <c r="I20" s="689"/>
      <c r="J20" s="689"/>
      <c r="K20" s="689"/>
      <c r="L20" s="689"/>
      <c r="M20" s="689"/>
      <c r="N20" s="689"/>
      <c r="O20" s="689"/>
      <c r="P20" s="689"/>
      <c r="Q20" s="690"/>
      <c r="R20" s="621">
        <v>8827</v>
      </c>
      <c r="S20" s="622"/>
      <c r="T20" s="622"/>
      <c r="U20" s="622"/>
      <c r="V20" s="622"/>
      <c r="W20" s="622"/>
      <c r="X20" s="622"/>
      <c r="Y20" s="623"/>
      <c r="Z20" s="659">
        <v>0.1</v>
      </c>
      <c r="AA20" s="659"/>
      <c r="AB20" s="659"/>
      <c r="AC20" s="659"/>
      <c r="AD20" s="660">
        <v>8827</v>
      </c>
      <c r="AE20" s="660"/>
      <c r="AF20" s="660"/>
      <c r="AG20" s="660"/>
      <c r="AH20" s="660"/>
      <c r="AI20" s="660"/>
      <c r="AJ20" s="660"/>
      <c r="AK20" s="660"/>
      <c r="AL20" s="624">
        <v>0.1</v>
      </c>
      <c r="AM20" s="625"/>
      <c r="AN20" s="625"/>
      <c r="AO20" s="661"/>
      <c r="AP20" s="618" t="s">
        <v>264</v>
      </c>
      <c r="AQ20" s="619"/>
      <c r="AR20" s="619"/>
      <c r="AS20" s="619"/>
      <c r="AT20" s="619"/>
      <c r="AU20" s="619"/>
      <c r="AV20" s="619"/>
      <c r="AW20" s="619"/>
      <c r="AX20" s="619"/>
      <c r="AY20" s="619"/>
      <c r="AZ20" s="619"/>
      <c r="BA20" s="619"/>
      <c r="BB20" s="619"/>
      <c r="BC20" s="619"/>
      <c r="BD20" s="619"/>
      <c r="BE20" s="619"/>
      <c r="BF20" s="620"/>
      <c r="BG20" s="621">
        <v>4783</v>
      </c>
      <c r="BH20" s="622"/>
      <c r="BI20" s="622"/>
      <c r="BJ20" s="622"/>
      <c r="BK20" s="622"/>
      <c r="BL20" s="622"/>
      <c r="BM20" s="622"/>
      <c r="BN20" s="623"/>
      <c r="BO20" s="659">
        <v>0.2</v>
      </c>
      <c r="BP20" s="659"/>
      <c r="BQ20" s="659"/>
      <c r="BR20" s="659"/>
      <c r="BS20" s="660" t="s">
        <v>122</v>
      </c>
      <c r="BT20" s="660"/>
      <c r="BU20" s="660"/>
      <c r="BV20" s="660"/>
      <c r="BW20" s="660"/>
      <c r="BX20" s="660"/>
      <c r="BY20" s="660"/>
      <c r="BZ20" s="660"/>
      <c r="CA20" s="660"/>
      <c r="CB20" s="700"/>
      <c r="CD20" s="618" t="s">
        <v>265</v>
      </c>
      <c r="CE20" s="619"/>
      <c r="CF20" s="619"/>
      <c r="CG20" s="619"/>
      <c r="CH20" s="619"/>
      <c r="CI20" s="619"/>
      <c r="CJ20" s="619"/>
      <c r="CK20" s="619"/>
      <c r="CL20" s="619"/>
      <c r="CM20" s="619"/>
      <c r="CN20" s="619"/>
      <c r="CO20" s="619"/>
      <c r="CP20" s="619"/>
      <c r="CQ20" s="620"/>
      <c r="CR20" s="621">
        <v>16772750</v>
      </c>
      <c r="CS20" s="622"/>
      <c r="CT20" s="622"/>
      <c r="CU20" s="622"/>
      <c r="CV20" s="622"/>
      <c r="CW20" s="622"/>
      <c r="CX20" s="622"/>
      <c r="CY20" s="623"/>
      <c r="CZ20" s="659">
        <v>100</v>
      </c>
      <c r="DA20" s="659"/>
      <c r="DB20" s="659"/>
      <c r="DC20" s="659"/>
      <c r="DD20" s="627">
        <v>2078366</v>
      </c>
      <c r="DE20" s="622"/>
      <c r="DF20" s="622"/>
      <c r="DG20" s="622"/>
      <c r="DH20" s="622"/>
      <c r="DI20" s="622"/>
      <c r="DJ20" s="622"/>
      <c r="DK20" s="622"/>
      <c r="DL20" s="622"/>
      <c r="DM20" s="622"/>
      <c r="DN20" s="622"/>
      <c r="DO20" s="622"/>
      <c r="DP20" s="623"/>
      <c r="DQ20" s="627">
        <v>10654351</v>
      </c>
      <c r="DR20" s="622"/>
      <c r="DS20" s="622"/>
      <c r="DT20" s="622"/>
      <c r="DU20" s="622"/>
      <c r="DV20" s="622"/>
      <c r="DW20" s="622"/>
      <c r="DX20" s="622"/>
      <c r="DY20" s="622"/>
      <c r="DZ20" s="622"/>
      <c r="EA20" s="622"/>
      <c r="EB20" s="622"/>
      <c r="EC20" s="658"/>
    </row>
    <row r="21" spans="2:133" ht="11.25" customHeight="1" x14ac:dyDescent="0.15">
      <c r="B21" s="618" t="s">
        <v>266</v>
      </c>
      <c r="C21" s="619"/>
      <c r="D21" s="619"/>
      <c r="E21" s="619"/>
      <c r="F21" s="619"/>
      <c r="G21" s="619"/>
      <c r="H21" s="619"/>
      <c r="I21" s="619"/>
      <c r="J21" s="619"/>
      <c r="K21" s="619"/>
      <c r="L21" s="619"/>
      <c r="M21" s="619"/>
      <c r="N21" s="619"/>
      <c r="O21" s="619"/>
      <c r="P21" s="619"/>
      <c r="Q21" s="620"/>
      <c r="R21" s="621">
        <v>5785851</v>
      </c>
      <c r="S21" s="622"/>
      <c r="T21" s="622"/>
      <c r="U21" s="622"/>
      <c r="V21" s="622"/>
      <c r="W21" s="622"/>
      <c r="X21" s="622"/>
      <c r="Y21" s="623"/>
      <c r="Z21" s="659">
        <v>33</v>
      </c>
      <c r="AA21" s="659"/>
      <c r="AB21" s="659"/>
      <c r="AC21" s="659"/>
      <c r="AD21" s="660">
        <v>5294303</v>
      </c>
      <c r="AE21" s="660"/>
      <c r="AF21" s="660"/>
      <c r="AG21" s="660"/>
      <c r="AH21" s="660"/>
      <c r="AI21" s="660"/>
      <c r="AJ21" s="660"/>
      <c r="AK21" s="660"/>
      <c r="AL21" s="624">
        <v>57.5</v>
      </c>
      <c r="AM21" s="625"/>
      <c r="AN21" s="625"/>
      <c r="AO21" s="661"/>
      <c r="AP21" s="618" t="s">
        <v>267</v>
      </c>
      <c r="AQ21" s="698"/>
      <c r="AR21" s="698"/>
      <c r="AS21" s="698"/>
      <c r="AT21" s="698"/>
      <c r="AU21" s="698"/>
      <c r="AV21" s="698"/>
      <c r="AW21" s="698"/>
      <c r="AX21" s="698"/>
      <c r="AY21" s="698"/>
      <c r="AZ21" s="698"/>
      <c r="BA21" s="698"/>
      <c r="BB21" s="698"/>
      <c r="BC21" s="698"/>
      <c r="BD21" s="698"/>
      <c r="BE21" s="698"/>
      <c r="BF21" s="699"/>
      <c r="BG21" s="621">
        <v>4783</v>
      </c>
      <c r="BH21" s="622"/>
      <c r="BI21" s="622"/>
      <c r="BJ21" s="622"/>
      <c r="BK21" s="622"/>
      <c r="BL21" s="622"/>
      <c r="BM21" s="622"/>
      <c r="BN21" s="623"/>
      <c r="BO21" s="659">
        <v>0.2</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268</v>
      </c>
      <c r="C22" s="619"/>
      <c r="D22" s="619"/>
      <c r="E22" s="619"/>
      <c r="F22" s="619"/>
      <c r="G22" s="619"/>
      <c r="H22" s="619"/>
      <c r="I22" s="619"/>
      <c r="J22" s="619"/>
      <c r="K22" s="619"/>
      <c r="L22" s="619"/>
      <c r="M22" s="619"/>
      <c r="N22" s="619"/>
      <c r="O22" s="619"/>
      <c r="P22" s="619"/>
      <c r="Q22" s="620"/>
      <c r="R22" s="621">
        <v>5294303</v>
      </c>
      <c r="S22" s="622"/>
      <c r="T22" s="622"/>
      <c r="U22" s="622"/>
      <c r="V22" s="622"/>
      <c r="W22" s="622"/>
      <c r="X22" s="622"/>
      <c r="Y22" s="623"/>
      <c r="Z22" s="659">
        <v>30.2</v>
      </c>
      <c r="AA22" s="659"/>
      <c r="AB22" s="659"/>
      <c r="AC22" s="659"/>
      <c r="AD22" s="660">
        <v>5294303</v>
      </c>
      <c r="AE22" s="660"/>
      <c r="AF22" s="660"/>
      <c r="AG22" s="660"/>
      <c r="AH22" s="660"/>
      <c r="AI22" s="660"/>
      <c r="AJ22" s="660"/>
      <c r="AK22" s="660"/>
      <c r="AL22" s="624">
        <v>57.5</v>
      </c>
      <c r="AM22" s="625"/>
      <c r="AN22" s="625"/>
      <c r="AO22" s="661"/>
      <c r="AP22" s="618" t="s">
        <v>269</v>
      </c>
      <c r="AQ22" s="698"/>
      <c r="AR22" s="698"/>
      <c r="AS22" s="698"/>
      <c r="AT22" s="698"/>
      <c r="AU22" s="698"/>
      <c r="AV22" s="698"/>
      <c r="AW22" s="698"/>
      <c r="AX22" s="698"/>
      <c r="AY22" s="698"/>
      <c r="AZ22" s="698"/>
      <c r="BA22" s="698"/>
      <c r="BB22" s="698"/>
      <c r="BC22" s="698"/>
      <c r="BD22" s="698"/>
      <c r="BE22" s="698"/>
      <c r="BF22" s="699"/>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700"/>
      <c r="CD22" s="673" t="s">
        <v>270</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271</v>
      </c>
      <c r="C23" s="619"/>
      <c r="D23" s="619"/>
      <c r="E23" s="619"/>
      <c r="F23" s="619"/>
      <c r="G23" s="619"/>
      <c r="H23" s="619"/>
      <c r="I23" s="619"/>
      <c r="J23" s="619"/>
      <c r="K23" s="619"/>
      <c r="L23" s="619"/>
      <c r="M23" s="619"/>
      <c r="N23" s="619"/>
      <c r="O23" s="619"/>
      <c r="P23" s="619"/>
      <c r="Q23" s="620"/>
      <c r="R23" s="621">
        <v>491548</v>
      </c>
      <c r="S23" s="622"/>
      <c r="T23" s="622"/>
      <c r="U23" s="622"/>
      <c r="V23" s="622"/>
      <c r="W23" s="622"/>
      <c r="X23" s="622"/>
      <c r="Y23" s="623"/>
      <c r="Z23" s="659">
        <v>2.8</v>
      </c>
      <c r="AA23" s="659"/>
      <c r="AB23" s="659"/>
      <c r="AC23" s="659"/>
      <c r="AD23" s="660" t="s">
        <v>122</v>
      </c>
      <c r="AE23" s="660"/>
      <c r="AF23" s="660"/>
      <c r="AG23" s="660"/>
      <c r="AH23" s="660"/>
      <c r="AI23" s="660"/>
      <c r="AJ23" s="660"/>
      <c r="AK23" s="660"/>
      <c r="AL23" s="624" t="s">
        <v>122</v>
      </c>
      <c r="AM23" s="625"/>
      <c r="AN23" s="625"/>
      <c r="AO23" s="661"/>
      <c r="AP23" s="618" t="s">
        <v>272</v>
      </c>
      <c r="AQ23" s="698"/>
      <c r="AR23" s="698"/>
      <c r="AS23" s="698"/>
      <c r="AT23" s="698"/>
      <c r="AU23" s="698"/>
      <c r="AV23" s="698"/>
      <c r="AW23" s="698"/>
      <c r="AX23" s="698"/>
      <c r="AY23" s="698"/>
      <c r="AZ23" s="698"/>
      <c r="BA23" s="698"/>
      <c r="BB23" s="698"/>
      <c r="BC23" s="698"/>
      <c r="BD23" s="698"/>
      <c r="BE23" s="698"/>
      <c r="BF23" s="699"/>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700"/>
      <c r="CD23" s="673" t="s">
        <v>212</v>
      </c>
      <c r="CE23" s="674"/>
      <c r="CF23" s="674"/>
      <c r="CG23" s="674"/>
      <c r="CH23" s="674"/>
      <c r="CI23" s="674"/>
      <c r="CJ23" s="674"/>
      <c r="CK23" s="674"/>
      <c r="CL23" s="674"/>
      <c r="CM23" s="674"/>
      <c r="CN23" s="674"/>
      <c r="CO23" s="674"/>
      <c r="CP23" s="674"/>
      <c r="CQ23" s="675"/>
      <c r="CR23" s="673" t="s">
        <v>273</v>
      </c>
      <c r="CS23" s="674"/>
      <c r="CT23" s="674"/>
      <c r="CU23" s="674"/>
      <c r="CV23" s="674"/>
      <c r="CW23" s="674"/>
      <c r="CX23" s="674"/>
      <c r="CY23" s="675"/>
      <c r="CZ23" s="673" t="s">
        <v>274</v>
      </c>
      <c r="DA23" s="674"/>
      <c r="DB23" s="674"/>
      <c r="DC23" s="675"/>
      <c r="DD23" s="673" t="s">
        <v>275</v>
      </c>
      <c r="DE23" s="674"/>
      <c r="DF23" s="674"/>
      <c r="DG23" s="674"/>
      <c r="DH23" s="674"/>
      <c r="DI23" s="674"/>
      <c r="DJ23" s="674"/>
      <c r="DK23" s="675"/>
      <c r="DL23" s="711" t="s">
        <v>276</v>
      </c>
      <c r="DM23" s="712"/>
      <c r="DN23" s="712"/>
      <c r="DO23" s="712"/>
      <c r="DP23" s="712"/>
      <c r="DQ23" s="712"/>
      <c r="DR23" s="712"/>
      <c r="DS23" s="712"/>
      <c r="DT23" s="712"/>
      <c r="DU23" s="712"/>
      <c r="DV23" s="713"/>
      <c r="DW23" s="673" t="s">
        <v>277</v>
      </c>
      <c r="DX23" s="674"/>
      <c r="DY23" s="674"/>
      <c r="DZ23" s="674"/>
      <c r="EA23" s="674"/>
      <c r="EB23" s="674"/>
      <c r="EC23" s="675"/>
    </row>
    <row r="24" spans="2:133" ht="11.25" customHeight="1" x14ac:dyDescent="0.15">
      <c r="B24" s="618" t="s">
        <v>278</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279</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280</v>
      </c>
      <c r="CE24" s="680"/>
      <c r="CF24" s="680"/>
      <c r="CG24" s="680"/>
      <c r="CH24" s="680"/>
      <c r="CI24" s="680"/>
      <c r="CJ24" s="680"/>
      <c r="CK24" s="680"/>
      <c r="CL24" s="680"/>
      <c r="CM24" s="680"/>
      <c r="CN24" s="680"/>
      <c r="CO24" s="680"/>
      <c r="CP24" s="680"/>
      <c r="CQ24" s="681"/>
      <c r="CR24" s="676">
        <v>7387845</v>
      </c>
      <c r="CS24" s="677"/>
      <c r="CT24" s="677"/>
      <c r="CU24" s="677"/>
      <c r="CV24" s="677"/>
      <c r="CW24" s="677"/>
      <c r="CX24" s="677"/>
      <c r="CY24" s="702"/>
      <c r="CZ24" s="703">
        <v>44</v>
      </c>
      <c r="DA24" s="685"/>
      <c r="DB24" s="685"/>
      <c r="DC24" s="705"/>
      <c r="DD24" s="701">
        <v>5597799</v>
      </c>
      <c r="DE24" s="677"/>
      <c r="DF24" s="677"/>
      <c r="DG24" s="677"/>
      <c r="DH24" s="677"/>
      <c r="DI24" s="677"/>
      <c r="DJ24" s="677"/>
      <c r="DK24" s="702"/>
      <c r="DL24" s="701">
        <v>4904636</v>
      </c>
      <c r="DM24" s="677"/>
      <c r="DN24" s="677"/>
      <c r="DO24" s="677"/>
      <c r="DP24" s="677"/>
      <c r="DQ24" s="677"/>
      <c r="DR24" s="677"/>
      <c r="DS24" s="677"/>
      <c r="DT24" s="677"/>
      <c r="DU24" s="677"/>
      <c r="DV24" s="702"/>
      <c r="DW24" s="703">
        <v>53.3</v>
      </c>
      <c r="DX24" s="685"/>
      <c r="DY24" s="685"/>
      <c r="DZ24" s="685"/>
      <c r="EA24" s="685"/>
      <c r="EB24" s="685"/>
      <c r="EC24" s="704"/>
    </row>
    <row r="25" spans="2:133" ht="11.25" customHeight="1" x14ac:dyDescent="0.15">
      <c r="B25" s="618" t="s">
        <v>281</v>
      </c>
      <c r="C25" s="619"/>
      <c r="D25" s="619"/>
      <c r="E25" s="619"/>
      <c r="F25" s="619"/>
      <c r="G25" s="619"/>
      <c r="H25" s="619"/>
      <c r="I25" s="619"/>
      <c r="J25" s="619"/>
      <c r="K25" s="619"/>
      <c r="L25" s="619"/>
      <c r="M25" s="619"/>
      <c r="N25" s="619"/>
      <c r="O25" s="619"/>
      <c r="P25" s="619"/>
      <c r="Q25" s="620"/>
      <c r="R25" s="621">
        <v>9632364</v>
      </c>
      <c r="S25" s="622"/>
      <c r="T25" s="622"/>
      <c r="U25" s="622"/>
      <c r="V25" s="622"/>
      <c r="W25" s="622"/>
      <c r="X25" s="622"/>
      <c r="Y25" s="623"/>
      <c r="Z25" s="659">
        <v>54.9</v>
      </c>
      <c r="AA25" s="659"/>
      <c r="AB25" s="659"/>
      <c r="AC25" s="659"/>
      <c r="AD25" s="660">
        <v>9140816</v>
      </c>
      <c r="AE25" s="660"/>
      <c r="AF25" s="660"/>
      <c r="AG25" s="660"/>
      <c r="AH25" s="660"/>
      <c r="AI25" s="660"/>
      <c r="AJ25" s="660"/>
      <c r="AK25" s="660"/>
      <c r="AL25" s="624">
        <v>99.3</v>
      </c>
      <c r="AM25" s="625"/>
      <c r="AN25" s="625"/>
      <c r="AO25" s="661"/>
      <c r="AP25" s="618" t="s">
        <v>282</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283</v>
      </c>
      <c r="CE25" s="619"/>
      <c r="CF25" s="619"/>
      <c r="CG25" s="619"/>
      <c r="CH25" s="619"/>
      <c r="CI25" s="619"/>
      <c r="CJ25" s="619"/>
      <c r="CK25" s="619"/>
      <c r="CL25" s="619"/>
      <c r="CM25" s="619"/>
      <c r="CN25" s="619"/>
      <c r="CO25" s="619"/>
      <c r="CP25" s="619"/>
      <c r="CQ25" s="620"/>
      <c r="CR25" s="621">
        <v>2756575</v>
      </c>
      <c r="CS25" s="634"/>
      <c r="CT25" s="634"/>
      <c r="CU25" s="634"/>
      <c r="CV25" s="634"/>
      <c r="CW25" s="634"/>
      <c r="CX25" s="634"/>
      <c r="CY25" s="635"/>
      <c r="CZ25" s="624">
        <v>16.399999999999999</v>
      </c>
      <c r="DA25" s="636"/>
      <c r="DB25" s="636"/>
      <c r="DC25" s="637"/>
      <c r="DD25" s="627">
        <v>2623899</v>
      </c>
      <c r="DE25" s="634"/>
      <c r="DF25" s="634"/>
      <c r="DG25" s="634"/>
      <c r="DH25" s="634"/>
      <c r="DI25" s="634"/>
      <c r="DJ25" s="634"/>
      <c r="DK25" s="635"/>
      <c r="DL25" s="627">
        <v>2611994</v>
      </c>
      <c r="DM25" s="634"/>
      <c r="DN25" s="634"/>
      <c r="DO25" s="634"/>
      <c r="DP25" s="634"/>
      <c r="DQ25" s="634"/>
      <c r="DR25" s="634"/>
      <c r="DS25" s="634"/>
      <c r="DT25" s="634"/>
      <c r="DU25" s="634"/>
      <c r="DV25" s="635"/>
      <c r="DW25" s="624">
        <v>28.4</v>
      </c>
      <c r="DX25" s="636"/>
      <c r="DY25" s="636"/>
      <c r="DZ25" s="636"/>
      <c r="EA25" s="636"/>
      <c r="EB25" s="636"/>
      <c r="EC25" s="648"/>
    </row>
    <row r="26" spans="2:133" ht="11.25" customHeight="1" x14ac:dyDescent="0.15">
      <c r="B26" s="618" t="s">
        <v>284</v>
      </c>
      <c r="C26" s="619"/>
      <c r="D26" s="619"/>
      <c r="E26" s="619"/>
      <c r="F26" s="619"/>
      <c r="G26" s="619"/>
      <c r="H26" s="619"/>
      <c r="I26" s="619"/>
      <c r="J26" s="619"/>
      <c r="K26" s="619"/>
      <c r="L26" s="619"/>
      <c r="M26" s="619"/>
      <c r="N26" s="619"/>
      <c r="O26" s="619"/>
      <c r="P26" s="619"/>
      <c r="Q26" s="620"/>
      <c r="R26" s="621">
        <v>1847</v>
      </c>
      <c r="S26" s="622"/>
      <c r="T26" s="622"/>
      <c r="U26" s="622"/>
      <c r="V26" s="622"/>
      <c r="W26" s="622"/>
      <c r="X26" s="622"/>
      <c r="Y26" s="623"/>
      <c r="Z26" s="659">
        <v>0</v>
      </c>
      <c r="AA26" s="659"/>
      <c r="AB26" s="659"/>
      <c r="AC26" s="659"/>
      <c r="AD26" s="660">
        <v>1847</v>
      </c>
      <c r="AE26" s="660"/>
      <c r="AF26" s="660"/>
      <c r="AG26" s="660"/>
      <c r="AH26" s="660"/>
      <c r="AI26" s="660"/>
      <c r="AJ26" s="660"/>
      <c r="AK26" s="660"/>
      <c r="AL26" s="624">
        <v>0</v>
      </c>
      <c r="AM26" s="625"/>
      <c r="AN26" s="625"/>
      <c r="AO26" s="661"/>
      <c r="AP26" s="618" t="s">
        <v>285</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286</v>
      </c>
      <c r="CE26" s="619"/>
      <c r="CF26" s="619"/>
      <c r="CG26" s="619"/>
      <c r="CH26" s="619"/>
      <c r="CI26" s="619"/>
      <c r="CJ26" s="619"/>
      <c r="CK26" s="619"/>
      <c r="CL26" s="619"/>
      <c r="CM26" s="619"/>
      <c r="CN26" s="619"/>
      <c r="CO26" s="619"/>
      <c r="CP26" s="619"/>
      <c r="CQ26" s="620"/>
      <c r="CR26" s="621">
        <v>1645576</v>
      </c>
      <c r="CS26" s="622"/>
      <c r="CT26" s="622"/>
      <c r="CU26" s="622"/>
      <c r="CV26" s="622"/>
      <c r="CW26" s="622"/>
      <c r="CX26" s="622"/>
      <c r="CY26" s="623"/>
      <c r="CZ26" s="624">
        <v>9.8000000000000007</v>
      </c>
      <c r="DA26" s="636"/>
      <c r="DB26" s="636"/>
      <c r="DC26" s="637"/>
      <c r="DD26" s="627">
        <v>1547121</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287</v>
      </c>
      <c r="C27" s="619"/>
      <c r="D27" s="619"/>
      <c r="E27" s="619"/>
      <c r="F27" s="619"/>
      <c r="G27" s="619"/>
      <c r="H27" s="619"/>
      <c r="I27" s="619"/>
      <c r="J27" s="619"/>
      <c r="K27" s="619"/>
      <c r="L27" s="619"/>
      <c r="M27" s="619"/>
      <c r="N27" s="619"/>
      <c r="O27" s="619"/>
      <c r="P27" s="619"/>
      <c r="Q27" s="620"/>
      <c r="R27" s="621">
        <v>72141</v>
      </c>
      <c r="S27" s="622"/>
      <c r="T27" s="622"/>
      <c r="U27" s="622"/>
      <c r="V27" s="622"/>
      <c r="W27" s="622"/>
      <c r="X27" s="622"/>
      <c r="Y27" s="623"/>
      <c r="Z27" s="659">
        <v>0.4</v>
      </c>
      <c r="AA27" s="659"/>
      <c r="AB27" s="659"/>
      <c r="AC27" s="659"/>
      <c r="AD27" s="660">
        <v>337</v>
      </c>
      <c r="AE27" s="660"/>
      <c r="AF27" s="660"/>
      <c r="AG27" s="660"/>
      <c r="AH27" s="660"/>
      <c r="AI27" s="660"/>
      <c r="AJ27" s="660"/>
      <c r="AK27" s="660"/>
      <c r="AL27" s="624">
        <v>0</v>
      </c>
      <c r="AM27" s="625"/>
      <c r="AN27" s="625"/>
      <c r="AO27" s="661"/>
      <c r="AP27" s="618" t="s">
        <v>288</v>
      </c>
      <c r="AQ27" s="619"/>
      <c r="AR27" s="619"/>
      <c r="AS27" s="619"/>
      <c r="AT27" s="619"/>
      <c r="AU27" s="619"/>
      <c r="AV27" s="619"/>
      <c r="AW27" s="619"/>
      <c r="AX27" s="619"/>
      <c r="AY27" s="619"/>
      <c r="AZ27" s="619"/>
      <c r="BA27" s="619"/>
      <c r="BB27" s="619"/>
      <c r="BC27" s="619"/>
      <c r="BD27" s="619"/>
      <c r="BE27" s="619"/>
      <c r="BF27" s="620"/>
      <c r="BG27" s="621">
        <v>2797531</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700"/>
      <c r="CD27" s="618" t="s">
        <v>289</v>
      </c>
      <c r="CE27" s="619"/>
      <c r="CF27" s="619"/>
      <c r="CG27" s="619"/>
      <c r="CH27" s="619"/>
      <c r="CI27" s="619"/>
      <c r="CJ27" s="619"/>
      <c r="CK27" s="619"/>
      <c r="CL27" s="619"/>
      <c r="CM27" s="619"/>
      <c r="CN27" s="619"/>
      <c r="CO27" s="619"/>
      <c r="CP27" s="619"/>
      <c r="CQ27" s="620"/>
      <c r="CR27" s="621">
        <v>2618499</v>
      </c>
      <c r="CS27" s="634"/>
      <c r="CT27" s="634"/>
      <c r="CU27" s="634"/>
      <c r="CV27" s="634"/>
      <c r="CW27" s="634"/>
      <c r="CX27" s="634"/>
      <c r="CY27" s="635"/>
      <c r="CZ27" s="624">
        <v>15.6</v>
      </c>
      <c r="DA27" s="636"/>
      <c r="DB27" s="636"/>
      <c r="DC27" s="637"/>
      <c r="DD27" s="627">
        <v>989589</v>
      </c>
      <c r="DE27" s="634"/>
      <c r="DF27" s="634"/>
      <c r="DG27" s="634"/>
      <c r="DH27" s="634"/>
      <c r="DI27" s="634"/>
      <c r="DJ27" s="634"/>
      <c r="DK27" s="635"/>
      <c r="DL27" s="627">
        <v>647506</v>
      </c>
      <c r="DM27" s="634"/>
      <c r="DN27" s="634"/>
      <c r="DO27" s="634"/>
      <c r="DP27" s="634"/>
      <c r="DQ27" s="634"/>
      <c r="DR27" s="634"/>
      <c r="DS27" s="634"/>
      <c r="DT27" s="634"/>
      <c r="DU27" s="634"/>
      <c r="DV27" s="635"/>
      <c r="DW27" s="624">
        <v>7</v>
      </c>
      <c r="DX27" s="636"/>
      <c r="DY27" s="636"/>
      <c r="DZ27" s="636"/>
      <c r="EA27" s="636"/>
      <c r="EB27" s="636"/>
      <c r="EC27" s="648"/>
    </row>
    <row r="28" spans="2:133" ht="11.25" customHeight="1" x14ac:dyDescent="0.15">
      <c r="B28" s="618" t="s">
        <v>290</v>
      </c>
      <c r="C28" s="619"/>
      <c r="D28" s="619"/>
      <c r="E28" s="619"/>
      <c r="F28" s="619"/>
      <c r="G28" s="619"/>
      <c r="H28" s="619"/>
      <c r="I28" s="619"/>
      <c r="J28" s="619"/>
      <c r="K28" s="619"/>
      <c r="L28" s="619"/>
      <c r="M28" s="619"/>
      <c r="N28" s="619"/>
      <c r="O28" s="619"/>
      <c r="P28" s="619"/>
      <c r="Q28" s="620"/>
      <c r="R28" s="621">
        <v>126190</v>
      </c>
      <c r="S28" s="622"/>
      <c r="T28" s="622"/>
      <c r="U28" s="622"/>
      <c r="V28" s="622"/>
      <c r="W28" s="622"/>
      <c r="X28" s="622"/>
      <c r="Y28" s="623"/>
      <c r="Z28" s="659">
        <v>0.7</v>
      </c>
      <c r="AA28" s="659"/>
      <c r="AB28" s="659"/>
      <c r="AC28" s="659"/>
      <c r="AD28" s="660">
        <v>16408</v>
      </c>
      <c r="AE28" s="660"/>
      <c r="AF28" s="660"/>
      <c r="AG28" s="660"/>
      <c r="AH28" s="660"/>
      <c r="AI28" s="660"/>
      <c r="AJ28" s="660"/>
      <c r="AK28" s="660"/>
      <c r="AL28" s="624">
        <v>0.2</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291</v>
      </c>
      <c r="CE28" s="619"/>
      <c r="CF28" s="619"/>
      <c r="CG28" s="619"/>
      <c r="CH28" s="619"/>
      <c r="CI28" s="619"/>
      <c r="CJ28" s="619"/>
      <c r="CK28" s="619"/>
      <c r="CL28" s="619"/>
      <c r="CM28" s="619"/>
      <c r="CN28" s="619"/>
      <c r="CO28" s="619"/>
      <c r="CP28" s="619"/>
      <c r="CQ28" s="620"/>
      <c r="CR28" s="621">
        <v>2012771</v>
      </c>
      <c r="CS28" s="622"/>
      <c r="CT28" s="622"/>
      <c r="CU28" s="622"/>
      <c r="CV28" s="622"/>
      <c r="CW28" s="622"/>
      <c r="CX28" s="622"/>
      <c r="CY28" s="623"/>
      <c r="CZ28" s="624">
        <v>12</v>
      </c>
      <c r="DA28" s="636"/>
      <c r="DB28" s="636"/>
      <c r="DC28" s="637"/>
      <c r="DD28" s="627">
        <v>1984311</v>
      </c>
      <c r="DE28" s="622"/>
      <c r="DF28" s="622"/>
      <c r="DG28" s="622"/>
      <c r="DH28" s="622"/>
      <c r="DI28" s="622"/>
      <c r="DJ28" s="622"/>
      <c r="DK28" s="623"/>
      <c r="DL28" s="627">
        <v>1645136</v>
      </c>
      <c r="DM28" s="622"/>
      <c r="DN28" s="622"/>
      <c r="DO28" s="622"/>
      <c r="DP28" s="622"/>
      <c r="DQ28" s="622"/>
      <c r="DR28" s="622"/>
      <c r="DS28" s="622"/>
      <c r="DT28" s="622"/>
      <c r="DU28" s="622"/>
      <c r="DV28" s="623"/>
      <c r="DW28" s="624">
        <v>17.899999999999999</v>
      </c>
      <c r="DX28" s="636"/>
      <c r="DY28" s="636"/>
      <c r="DZ28" s="636"/>
      <c r="EA28" s="636"/>
      <c r="EB28" s="636"/>
      <c r="EC28" s="648"/>
    </row>
    <row r="29" spans="2:133" ht="11.25" customHeight="1" x14ac:dyDescent="0.15">
      <c r="B29" s="618" t="s">
        <v>292</v>
      </c>
      <c r="C29" s="619"/>
      <c r="D29" s="619"/>
      <c r="E29" s="619"/>
      <c r="F29" s="619"/>
      <c r="G29" s="619"/>
      <c r="H29" s="619"/>
      <c r="I29" s="619"/>
      <c r="J29" s="619"/>
      <c r="K29" s="619"/>
      <c r="L29" s="619"/>
      <c r="M29" s="619"/>
      <c r="N29" s="619"/>
      <c r="O29" s="619"/>
      <c r="P29" s="619"/>
      <c r="Q29" s="620"/>
      <c r="R29" s="621">
        <v>24032</v>
      </c>
      <c r="S29" s="622"/>
      <c r="T29" s="622"/>
      <c r="U29" s="622"/>
      <c r="V29" s="622"/>
      <c r="W29" s="622"/>
      <c r="X29" s="622"/>
      <c r="Y29" s="623"/>
      <c r="Z29" s="659">
        <v>0.1</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293</v>
      </c>
      <c r="CE29" s="641"/>
      <c r="CF29" s="618" t="s">
        <v>66</v>
      </c>
      <c r="CG29" s="619"/>
      <c r="CH29" s="619"/>
      <c r="CI29" s="619"/>
      <c r="CJ29" s="619"/>
      <c r="CK29" s="619"/>
      <c r="CL29" s="619"/>
      <c r="CM29" s="619"/>
      <c r="CN29" s="619"/>
      <c r="CO29" s="619"/>
      <c r="CP29" s="619"/>
      <c r="CQ29" s="620"/>
      <c r="CR29" s="621">
        <v>2012771</v>
      </c>
      <c r="CS29" s="634"/>
      <c r="CT29" s="634"/>
      <c r="CU29" s="634"/>
      <c r="CV29" s="634"/>
      <c r="CW29" s="634"/>
      <c r="CX29" s="634"/>
      <c r="CY29" s="635"/>
      <c r="CZ29" s="624">
        <v>12</v>
      </c>
      <c r="DA29" s="636"/>
      <c r="DB29" s="636"/>
      <c r="DC29" s="637"/>
      <c r="DD29" s="627">
        <v>1984311</v>
      </c>
      <c r="DE29" s="634"/>
      <c r="DF29" s="634"/>
      <c r="DG29" s="634"/>
      <c r="DH29" s="634"/>
      <c r="DI29" s="634"/>
      <c r="DJ29" s="634"/>
      <c r="DK29" s="635"/>
      <c r="DL29" s="627">
        <v>1645136</v>
      </c>
      <c r="DM29" s="634"/>
      <c r="DN29" s="634"/>
      <c r="DO29" s="634"/>
      <c r="DP29" s="634"/>
      <c r="DQ29" s="634"/>
      <c r="DR29" s="634"/>
      <c r="DS29" s="634"/>
      <c r="DT29" s="634"/>
      <c r="DU29" s="634"/>
      <c r="DV29" s="635"/>
      <c r="DW29" s="624">
        <v>17.899999999999999</v>
      </c>
      <c r="DX29" s="636"/>
      <c r="DY29" s="636"/>
      <c r="DZ29" s="636"/>
      <c r="EA29" s="636"/>
      <c r="EB29" s="636"/>
      <c r="EC29" s="648"/>
    </row>
    <row r="30" spans="2:133" ht="11.25" customHeight="1" x14ac:dyDescent="0.15">
      <c r="B30" s="618" t="s">
        <v>294</v>
      </c>
      <c r="C30" s="619"/>
      <c r="D30" s="619"/>
      <c r="E30" s="619"/>
      <c r="F30" s="619"/>
      <c r="G30" s="619"/>
      <c r="H30" s="619"/>
      <c r="I30" s="619"/>
      <c r="J30" s="619"/>
      <c r="K30" s="619"/>
      <c r="L30" s="619"/>
      <c r="M30" s="619"/>
      <c r="N30" s="619"/>
      <c r="O30" s="619"/>
      <c r="P30" s="619"/>
      <c r="Q30" s="620"/>
      <c r="R30" s="621">
        <v>2174916</v>
      </c>
      <c r="S30" s="622"/>
      <c r="T30" s="622"/>
      <c r="U30" s="622"/>
      <c r="V30" s="622"/>
      <c r="W30" s="622"/>
      <c r="X30" s="622"/>
      <c r="Y30" s="623"/>
      <c r="Z30" s="659">
        <v>12.4</v>
      </c>
      <c r="AA30" s="659"/>
      <c r="AB30" s="659"/>
      <c r="AC30" s="659"/>
      <c r="AD30" s="660" t="s">
        <v>122</v>
      </c>
      <c r="AE30" s="660"/>
      <c r="AF30" s="660"/>
      <c r="AG30" s="660"/>
      <c r="AH30" s="660"/>
      <c r="AI30" s="660"/>
      <c r="AJ30" s="660"/>
      <c r="AK30" s="660"/>
      <c r="AL30" s="624" t="s">
        <v>122</v>
      </c>
      <c r="AM30" s="625"/>
      <c r="AN30" s="625"/>
      <c r="AO30" s="661"/>
      <c r="AP30" s="673" t="s">
        <v>212</v>
      </c>
      <c r="AQ30" s="674"/>
      <c r="AR30" s="674"/>
      <c r="AS30" s="674"/>
      <c r="AT30" s="674"/>
      <c r="AU30" s="674"/>
      <c r="AV30" s="674"/>
      <c r="AW30" s="674"/>
      <c r="AX30" s="674"/>
      <c r="AY30" s="674"/>
      <c r="AZ30" s="674"/>
      <c r="BA30" s="674"/>
      <c r="BB30" s="674"/>
      <c r="BC30" s="674"/>
      <c r="BD30" s="674"/>
      <c r="BE30" s="674"/>
      <c r="BF30" s="675"/>
      <c r="BG30" s="673" t="s">
        <v>295</v>
      </c>
      <c r="BH30" s="691"/>
      <c r="BI30" s="691"/>
      <c r="BJ30" s="691"/>
      <c r="BK30" s="691"/>
      <c r="BL30" s="691"/>
      <c r="BM30" s="691"/>
      <c r="BN30" s="691"/>
      <c r="BO30" s="691"/>
      <c r="BP30" s="691"/>
      <c r="BQ30" s="692"/>
      <c r="BR30" s="673" t="s">
        <v>296</v>
      </c>
      <c r="BS30" s="691"/>
      <c r="BT30" s="691"/>
      <c r="BU30" s="691"/>
      <c r="BV30" s="691"/>
      <c r="BW30" s="691"/>
      <c r="BX30" s="691"/>
      <c r="BY30" s="691"/>
      <c r="BZ30" s="691"/>
      <c r="CA30" s="691"/>
      <c r="CB30" s="692"/>
      <c r="CD30" s="642"/>
      <c r="CE30" s="643"/>
      <c r="CF30" s="618" t="s">
        <v>297</v>
      </c>
      <c r="CG30" s="619"/>
      <c r="CH30" s="619"/>
      <c r="CI30" s="619"/>
      <c r="CJ30" s="619"/>
      <c r="CK30" s="619"/>
      <c r="CL30" s="619"/>
      <c r="CM30" s="619"/>
      <c r="CN30" s="619"/>
      <c r="CO30" s="619"/>
      <c r="CP30" s="619"/>
      <c r="CQ30" s="620"/>
      <c r="CR30" s="621">
        <v>1965101</v>
      </c>
      <c r="CS30" s="622"/>
      <c r="CT30" s="622"/>
      <c r="CU30" s="622"/>
      <c r="CV30" s="622"/>
      <c r="CW30" s="622"/>
      <c r="CX30" s="622"/>
      <c r="CY30" s="623"/>
      <c r="CZ30" s="624">
        <v>11.7</v>
      </c>
      <c r="DA30" s="636"/>
      <c r="DB30" s="636"/>
      <c r="DC30" s="637"/>
      <c r="DD30" s="627">
        <v>1937087</v>
      </c>
      <c r="DE30" s="622"/>
      <c r="DF30" s="622"/>
      <c r="DG30" s="622"/>
      <c r="DH30" s="622"/>
      <c r="DI30" s="622"/>
      <c r="DJ30" s="622"/>
      <c r="DK30" s="623"/>
      <c r="DL30" s="627">
        <v>1597912</v>
      </c>
      <c r="DM30" s="622"/>
      <c r="DN30" s="622"/>
      <c r="DO30" s="622"/>
      <c r="DP30" s="622"/>
      <c r="DQ30" s="622"/>
      <c r="DR30" s="622"/>
      <c r="DS30" s="622"/>
      <c r="DT30" s="622"/>
      <c r="DU30" s="622"/>
      <c r="DV30" s="623"/>
      <c r="DW30" s="624">
        <v>17.399999999999999</v>
      </c>
      <c r="DX30" s="636"/>
      <c r="DY30" s="636"/>
      <c r="DZ30" s="636"/>
      <c r="EA30" s="636"/>
      <c r="EB30" s="636"/>
      <c r="EC30" s="648"/>
    </row>
    <row r="31" spans="2:133" ht="11.25" customHeight="1" x14ac:dyDescent="0.15">
      <c r="B31" s="688" t="s">
        <v>298</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3" t="s">
        <v>299</v>
      </c>
      <c r="AQ31" s="694"/>
      <c r="AR31" s="694"/>
      <c r="AS31" s="694"/>
      <c r="AT31" s="695" t="s">
        <v>300</v>
      </c>
      <c r="AU31" s="206"/>
      <c r="AV31" s="206"/>
      <c r="AW31" s="206"/>
      <c r="AX31" s="679" t="s">
        <v>178</v>
      </c>
      <c r="AY31" s="680"/>
      <c r="AZ31" s="680"/>
      <c r="BA31" s="680"/>
      <c r="BB31" s="680"/>
      <c r="BC31" s="680"/>
      <c r="BD31" s="680"/>
      <c r="BE31" s="680"/>
      <c r="BF31" s="681"/>
      <c r="BG31" s="683">
        <v>99.1</v>
      </c>
      <c r="BH31" s="684"/>
      <c r="BI31" s="684"/>
      <c r="BJ31" s="684"/>
      <c r="BK31" s="684"/>
      <c r="BL31" s="684"/>
      <c r="BM31" s="685">
        <v>97.6</v>
      </c>
      <c r="BN31" s="684"/>
      <c r="BO31" s="684"/>
      <c r="BP31" s="684"/>
      <c r="BQ31" s="686"/>
      <c r="BR31" s="683">
        <v>99.1</v>
      </c>
      <c r="BS31" s="684"/>
      <c r="BT31" s="684"/>
      <c r="BU31" s="684"/>
      <c r="BV31" s="684"/>
      <c r="BW31" s="684"/>
      <c r="BX31" s="685">
        <v>97.6</v>
      </c>
      <c r="BY31" s="684"/>
      <c r="BZ31" s="684"/>
      <c r="CA31" s="684"/>
      <c r="CB31" s="686"/>
      <c r="CD31" s="642"/>
      <c r="CE31" s="643"/>
      <c r="CF31" s="618" t="s">
        <v>301</v>
      </c>
      <c r="CG31" s="619"/>
      <c r="CH31" s="619"/>
      <c r="CI31" s="619"/>
      <c r="CJ31" s="619"/>
      <c r="CK31" s="619"/>
      <c r="CL31" s="619"/>
      <c r="CM31" s="619"/>
      <c r="CN31" s="619"/>
      <c r="CO31" s="619"/>
      <c r="CP31" s="619"/>
      <c r="CQ31" s="620"/>
      <c r="CR31" s="621">
        <v>47670</v>
      </c>
      <c r="CS31" s="634"/>
      <c r="CT31" s="634"/>
      <c r="CU31" s="634"/>
      <c r="CV31" s="634"/>
      <c r="CW31" s="634"/>
      <c r="CX31" s="634"/>
      <c r="CY31" s="635"/>
      <c r="CZ31" s="624">
        <v>0.3</v>
      </c>
      <c r="DA31" s="636"/>
      <c r="DB31" s="636"/>
      <c r="DC31" s="637"/>
      <c r="DD31" s="627">
        <v>47224</v>
      </c>
      <c r="DE31" s="634"/>
      <c r="DF31" s="634"/>
      <c r="DG31" s="634"/>
      <c r="DH31" s="634"/>
      <c r="DI31" s="634"/>
      <c r="DJ31" s="634"/>
      <c r="DK31" s="635"/>
      <c r="DL31" s="627">
        <v>47224</v>
      </c>
      <c r="DM31" s="634"/>
      <c r="DN31" s="634"/>
      <c r="DO31" s="634"/>
      <c r="DP31" s="634"/>
      <c r="DQ31" s="634"/>
      <c r="DR31" s="634"/>
      <c r="DS31" s="634"/>
      <c r="DT31" s="634"/>
      <c r="DU31" s="634"/>
      <c r="DV31" s="635"/>
      <c r="DW31" s="624">
        <v>0.5</v>
      </c>
      <c r="DX31" s="636"/>
      <c r="DY31" s="636"/>
      <c r="DZ31" s="636"/>
      <c r="EA31" s="636"/>
      <c r="EB31" s="636"/>
      <c r="EC31" s="648"/>
    </row>
    <row r="32" spans="2:133" ht="11.25" customHeight="1" x14ac:dyDescent="0.15">
      <c r="B32" s="618" t="s">
        <v>302</v>
      </c>
      <c r="C32" s="619"/>
      <c r="D32" s="619"/>
      <c r="E32" s="619"/>
      <c r="F32" s="619"/>
      <c r="G32" s="619"/>
      <c r="H32" s="619"/>
      <c r="I32" s="619"/>
      <c r="J32" s="619"/>
      <c r="K32" s="619"/>
      <c r="L32" s="619"/>
      <c r="M32" s="619"/>
      <c r="N32" s="619"/>
      <c r="O32" s="619"/>
      <c r="P32" s="619"/>
      <c r="Q32" s="620"/>
      <c r="R32" s="621">
        <v>1103743</v>
      </c>
      <c r="S32" s="622"/>
      <c r="T32" s="622"/>
      <c r="U32" s="622"/>
      <c r="V32" s="622"/>
      <c r="W32" s="622"/>
      <c r="X32" s="622"/>
      <c r="Y32" s="623"/>
      <c r="Z32" s="659">
        <v>6.3</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6"/>
      <c r="AU32" s="202" t="s">
        <v>303</v>
      </c>
      <c r="AX32" s="618" t="s">
        <v>304</v>
      </c>
      <c r="AY32" s="619"/>
      <c r="AZ32" s="619"/>
      <c r="BA32" s="619"/>
      <c r="BB32" s="619"/>
      <c r="BC32" s="619"/>
      <c r="BD32" s="619"/>
      <c r="BE32" s="619"/>
      <c r="BF32" s="620"/>
      <c r="BG32" s="687">
        <v>99.6</v>
      </c>
      <c r="BH32" s="634"/>
      <c r="BI32" s="634"/>
      <c r="BJ32" s="634"/>
      <c r="BK32" s="634"/>
      <c r="BL32" s="634"/>
      <c r="BM32" s="625">
        <v>99</v>
      </c>
      <c r="BN32" s="634"/>
      <c r="BO32" s="634"/>
      <c r="BP32" s="634"/>
      <c r="BQ32" s="657"/>
      <c r="BR32" s="687">
        <v>99.7</v>
      </c>
      <c r="BS32" s="634"/>
      <c r="BT32" s="634"/>
      <c r="BU32" s="634"/>
      <c r="BV32" s="634"/>
      <c r="BW32" s="634"/>
      <c r="BX32" s="625">
        <v>99.1</v>
      </c>
      <c r="BY32" s="634"/>
      <c r="BZ32" s="634"/>
      <c r="CA32" s="634"/>
      <c r="CB32" s="657"/>
      <c r="CD32" s="644"/>
      <c r="CE32" s="645"/>
      <c r="CF32" s="618" t="s">
        <v>305</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15">
      <c r="B33" s="618" t="s">
        <v>306</v>
      </c>
      <c r="C33" s="619"/>
      <c r="D33" s="619"/>
      <c r="E33" s="619"/>
      <c r="F33" s="619"/>
      <c r="G33" s="619"/>
      <c r="H33" s="619"/>
      <c r="I33" s="619"/>
      <c r="J33" s="619"/>
      <c r="K33" s="619"/>
      <c r="L33" s="619"/>
      <c r="M33" s="619"/>
      <c r="N33" s="619"/>
      <c r="O33" s="619"/>
      <c r="P33" s="619"/>
      <c r="Q33" s="620"/>
      <c r="R33" s="621">
        <v>61567</v>
      </c>
      <c r="S33" s="622"/>
      <c r="T33" s="622"/>
      <c r="U33" s="622"/>
      <c r="V33" s="622"/>
      <c r="W33" s="622"/>
      <c r="X33" s="622"/>
      <c r="Y33" s="623"/>
      <c r="Z33" s="659">
        <v>0.4</v>
      </c>
      <c r="AA33" s="659"/>
      <c r="AB33" s="659"/>
      <c r="AC33" s="659"/>
      <c r="AD33" s="660">
        <v>25603</v>
      </c>
      <c r="AE33" s="660"/>
      <c r="AF33" s="660"/>
      <c r="AG33" s="660"/>
      <c r="AH33" s="660"/>
      <c r="AI33" s="660"/>
      <c r="AJ33" s="660"/>
      <c r="AK33" s="660"/>
      <c r="AL33" s="624">
        <v>0.3</v>
      </c>
      <c r="AM33" s="625"/>
      <c r="AN33" s="625"/>
      <c r="AO33" s="661"/>
      <c r="AP33" s="664"/>
      <c r="AQ33" s="665"/>
      <c r="AR33" s="665"/>
      <c r="AS33" s="665"/>
      <c r="AT33" s="697"/>
      <c r="AU33" s="207"/>
      <c r="AV33" s="207"/>
      <c r="AW33" s="207"/>
      <c r="AX33" s="602" t="s">
        <v>307</v>
      </c>
      <c r="AY33" s="603"/>
      <c r="AZ33" s="603"/>
      <c r="BA33" s="603"/>
      <c r="BB33" s="603"/>
      <c r="BC33" s="603"/>
      <c r="BD33" s="603"/>
      <c r="BE33" s="603"/>
      <c r="BF33" s="604"/>
      <c r="BG33" s="682">
        <v>98.6</v>
      </c>
      <c r="BH33" s="606"/>
      <c r="BI33" s="606"/>
      <c r="BJ33" s="606"/>
      <c r="BK33" s="606"/>
      <c r="BL33" s="606"/>
      <c r="BM33" s="652">
        <v>96.4</v>
      </c>
      <c r="BN33" s="606"/>
      <c r="BO33" s="606"/>
      <c r="BP33" s="606"/>
      <c r="BQ33" s="669"/>
      <c r="BR33" s="682">
        <v>98.5</v>
      </c>
      <c r="BS33" s="606"/>
      <c r="BT33" s="606"/>
      <c r="BU33" s="606"/>
      <c r="BV33" s="606"/>
      <c r="BW33" s="606"/>
      <c r="BX33" s="652">
        <v>96.2</v>
      </c>
      <c r="BY33" s="606"/>
      <c r="BZ33" s="606"/>
      <c r="CA33" s="606"/>
      <c r="CB33" s="669"/>
      <c r="CD33" s="618" t="s">
        <v>308</v>
      </c>
      <c r="CE33" s="619"/>
      <c r="CF33" s="619"/>
      <c r="CG33" s="619"/>
      <c r="CH33" s="619"/>
      <c r="CI33" s="619"/>
      <c r="CJ33" s="619"/>
      <c r="CK33" s="619"/>
      <c r="CL33" s="619"/>
      <c r="CM33" s="619"/>
      <c r="CN33" s="619"/>
      <c r="CO33" s="619"/>
      <c r="CP33" s="619"/>
      <c r="CQ33" s="620"/>
      <c r="CR33" s="621">
        <v>7051070</v>
      </c>
      <c r="CS33" s="634"/>
      <c r="CT33" s="634"/>
      <c r="CU33" s="634"/>
      <c r="CV33" s="634"/>
      <c r="CW33" s="634"/>
      <c r="CX33" s="634"/>
      <c r="CY33" s="635"/>
      <c r="CZ33" s="624">
        <v>42</v>
      </c>
      <c r="DA33" s="636"/>
      <c r="DB33" s="636"/>
      <c r="DC33" s="637"/>
      <c r="DD33" s="627">
        <v>4626489</v>
      </c>
      <c r="DE33" s="634"/>
      <c r="DF33" s="634"/>
      <c r="DG33" s="634"/>
      <c r="DH33" s="634"/>
      <c r="DI33" s="634"/>
      <c r="DJ33" s="634"/>
      <c r="DK33" s="635"/>
      <c r="DL33" s="627">
        <v>3796381</v>
      </c>
      <c r="DM33" s="634"/>
      <c r="DN33" s="634"/>
      <c r="DO33" s="634"/>
      <c r="DP33" s="634"/>
      <c r="DQ33" s="634"/>
      <c r="DR33" s="634"/>
      <c r="DS33" s="634"/>
      <c r="DT33" s="634"/>
      <c r="DU33" s="634"/>
      <c r="DV33" s="635"/>
      <c r="DW33" s="624">
        <v>41.2</v>
      </c>
      <c r="DX33" s="636"/>
      <c r="DY33" s="636"/>
      <c r="DZ33" s="636"/>
      <c r="EA33" s="636"/>
      <c r="EB33" s="636"/>
      <c r="EC33" s="648"/>
    </row>
    <row r="34" spans="2:133" ht="11.25" customHeight="1" x14ac:dyDescent="0.15">
      <c r="B34" s="618" t="s">
        <v>309</v>
      </c>
      <c r="C34" s="619"/>
      <c r="D34" s="619"/>
      <c r="E34" s="619"/>
      <c r="F34" s="619"/>
      <c r="G34" s="619"/>
      <c r="H34" s="619"/>
      <c r="I34" s="619"/>
      <c r="J34" s="619"/>
      <c r="K34" s="619"/>
      <c r="L34" s="619"/>
      <c r="M34" s="619"/>
      <c r="N34" s="619"/>
      <c r="O34" s="619"/>
      <c r="P34" s="619"/>
      <c r="Q34" s="620"/>
      <c r="R34" s="621">
        <v>846516</v>
      </c>
      <c r="S34" s="622"/>
      <c r="T34" s="622"/>
      <c r="U34" s="622"/>
      <c r="V34" s="622"/>
      <c r="W34" s="622"/>
      <c r="X34" s="622"/>
      <c r="Y34" s="623"/>
      <c r="Z34" s="659">
        <v>4.8</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310</v>
      </c>
      <c r="CE34" s="619"/>
      <c r="CF34" s="619"/>
      <c r="CG34" s="619"/>
      <c r="CH34" s="619"/>
      <c r="CI34" s="619"/>
      <c r="CJ34" s="619"/>
      <c r="CK34" s="619"/>
      <c r="CL34" s="619"/>
      <c r="CM34" s="619"/>
      <c r="CN34" s="619"/>
      <c r="CO34" s="619"/>
      <c r="CP34" s="619"/>
      <c r="CQ34" s="620"/>
      <c r="CR34" s="621">
        <v>2765154</v>
      </c>
      <c r="CS34" s="622"/>
      <c r="CT34" s="622"/>
      <c r="CU34" s="622"/>
      <c r="CV34" s="622"/>
      <c r="CW34" s="622"/>
      <c r="CX34" s="622"/>
      <c r="CY34" s="623"/>
      <c r="CZ34" s="624">
        <v>16.5</v>
      </c>
      <c r="DA34" s="636"/>
      <c r="DB34" s="636"/>
      <c r="DC34" s="637"/>
      <c r="DD34" s="627">
        <v>1864949</v>
      </c>
      <c r="DE34" s="622"/>
      <c r="DF34" s="622"/>
      <c r="DG34" s="622"/>
      <c r="DH34" s="622"/>
      <c r="DI34" s="622"/>
      <c r="DJ34" s="622"/>
      <c r="DK34" s="623"/>
      <c r="DL34" s="627">
        <v>1640843</v>
      </c>
      <c r="DM34" s="622"/>
      <c r="DN34" s="622"/>
      <c r="DO34" s="622"/>
      <c r="DP34" s="622"/>
      <c r="DQ34" s="622"/>
      <c r="DR34" s="622"/>
      <c r="DS34" s="622"/>
      <c r="DT34" s="622"/>
      <c r="DU34" s="622"/>
      <c r="DV34" s="623"/>
      <c r="DW34" s="624">
        <v>17.8</v>
      </c>
      <c r="DX34" s="636"/>
      <c r="DY34" s="636"/>
      <c r="DZ34" s="636"/>
      <c r="EA34" s="636"/>
      <c r="EB34" s="636"/>
      <c r="EC34" s="648"/>
    </row>
    <row r="35" spans="2:133" ht="11.25" customHeight="1" x14ac:dyDescent="0.15">
      <c r="B35" s="618" t="s">
        <v>311</v>
      </c>
      <c r="C35" s="619"/>
      <c r="D35" s="619"/>
      <c r="E35" s="619"/>
      <c r="F35" s="619"/>
      <c r="G35" s="619"/>
      <c r="H35" s="619"/>
      <c r="I35" s="619"/>
      <c r="J35" s="619"/>
      <c r="K35" s="619"/>
      <c r="L35" s="619"/>
      <c r="M35" s="619"/>
      <c r="N35" s="619"/>
      <c r="O35" s="619"/>
      <c r="P35" s="619"/>
      <c r="Q35" s="620"/>
      <c r="R35" s="621">
        <v>740540</v>
      </c>
      <c r="S35" s="622"/>
      <c r="T35" s="622"/>
      <c r="U35" s="622"/>
      <c r="V35" s="622"/>
      <c r="W35" s="622"/>
      <c r="X35" s="622"/>
      <c r="Y35" s="623"/>
      <c r="Z35" s="659">
        <v>4.2</v>
      </c>
      <c r="AA35" s="659"/>
      <c r="AB35" s="659"/>
      <c r="AC35" s="659"/>
      <c r="AD35" s="660" t="s">
        <v>122</v>
      </c>
      <c r="AE35" s="660"/>
      <c r="AF35" s="660"/>
      <c r="AG35" s="660"/>
      <c r="AH35" s="660"/>
      <c r="AI35" s="660"/>
      <c r="AJ35" s="660"/>
      <c r="AK35" s="660"/>
      <c r="AL35" s="624" t="s">
        <v>122</v>
      </c>
      <c r="AM35" s="625"/>
      <c r="AN35" s="625"/>
      <c r="AO35" s="661"/>
      <c r="AP35" s="210"/>
      <c r="AQ35" s="673" t="s">
        <v>312</v>
      </c>
      <c r="AR35" s="674"/>
      <c r="AS35" s="674"/>
      <c r="AT35" s="674"/>
      <c r="AU35" s="674"/>
      <c r="AV35" s="674"/>
      <c r="AW35" s="674"/>
      <c r="AX35" s="674"/>
      <c r="AY35" s="674"/>
      <c r="AZ35" s="674"/>
      <c r="BA35" s="674"/>
      <c r="BB35" s="674"/>
      <c r="BC35" s="674"/>
      <c r="BD35" s="674"/>
      <c r="BE35" s="674"/>
      <c r="BF35" s="675"/>
      <c r="BG35" s="673" t="s">
        <v>313</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314</v>
      </c>
      <c r="CE35" s="619"/>
      <c r="CF35" s="619"/>
      <c r="CG35" s="619"/>
      <c r="CH35" s="619"/>
      <c r="CI35" s="619"/>
      <c r="CJ35" s="619"/>
      <c r="CK35" s="619"/>
      <c r="CL35" s="619"/>
      <c r="CM35" s="619"/>
      <c r="CN35" s="619"/>
      <c r="CO35" s="619"/>
      <c r="CP35" s="619"/>
      <c r="CQ35" s="620"/>
      <c r="CR35" s="621">
        <v>252773</v>
      </c>
      <c r="CS35" s="634"/>
      <c r="CT35" s="634"/>
      <c r="CU35" s="634"/>
      <c r="CV35" s="634"/>
      <c r="CW35" s="634"/>
      <c r="CX35" s="634"/>
      <c r="CY35" s="635"/>
      <c r="CZ35" s="624">
        <v>1.5</v>
      </c>
      <c r="DA35" s="636"/>
      <c r="DB35" s="636"/>
      <c r="DC35" s="637"/>
      <c r="DD35" s="627">
        <v>217429</v>
      </c>
      <c r="DE35" s="634"/>
      <c r="DF35" s="634"/>
      <c r="DG35" s="634"/>
      <c r="DH35" s="634"/>
      <c r="DI35" s="634"/>
      <c r="DJ35" s="634"/>
      <c r="DK35" s="635"/>
      <c r="DL35" s="627">
        <v>216489</v>
      </c>
      <c r="DM35" s="634"/>
      <c r="DN35" s="634"/>
      <c r="DO35" s="634"/>
      <c r="DP35" s="634"/>
      <c r="DQ35" s="634"/>
      <c r="DR35" s="634"/>
      <c r="DS35" s="634"/>
      <c r="DT35" s="634"/>
      <c r="DU35" s="634"/>
      <c r="DV35" s="635"/>
      <c r="DW35" s="624">
        <v>2.4</v>
      </c>
      <c r="DX35" s="636"/>
      <c r="DY35" s="636"/>
      <c r="DZ35" s="636"/>
      <c r="EA35" s="636"/>
      <c r="EB35" s="636"/>
      <c r="EC35" s="648"/>
    </row>
    <row r="36" spans="2:133" ht="11.25" customHeight="1" x14ac:dyDescent="0.15">
      <c r="B36" s="618" t="s">
        <v>315</v>
      </c>
      <c r="C36" s="619"/>
      <c r="D36" s="619"/>
      <c r="E36" s="619"/>
      <c r="F36" s="619"/>
      <c r="G36" s="619"/>
      <c r="H36" s="619"/>
      <c r="I36" s="619"/>
      <c r="J36" s="619"/>
      <c r="K36" s="619"/>
      <c r="L36" s="619"/>
      <c r="M36" s="619"/>
      <c r="N36" s="619"/>
      <c r="O36" s="619"/>
      <c r="P36" s="619"/>
      <c r="Q36" s="620"/>
      <c r="R36" s="621">
        <v>948914</v>
      </c>
      <c r="S36" s="622"/>
      <c r="T36" s="622"/>
      <c r="U36" s="622"/>
      <c r="V36" s="622"/>
      <c r="W36" s="622"/>
      <c r="X36" s="622"/>
      <c r="Y36" s="623"/>
      <c r="Z36" s="659">
        <v>5.4</v>
      </c>
      <c r="AA36" s="659"/>
      <c r="AB36" s="659"/>
      <c r="AC36" s="659"/>
      <c r="AD36" s="660" t="s">
        <v>122</v>
      </c>
      <c r="AE36" s="660"/>
      <c r="AF36" s="660"/>
      <c r="AG36" s="660"/>
      <c r="AH36" s="660"/>
      <c r="AI36" s="660"/>
      <c r="AJ36" s="660"/>
      <c r="AK36" s="660"/>
      <c r="AL36" s="624" t="s">
        <v>122</v>
      </c>
      <c r="AM36" s="625"/>
      <c r="AN36" s="625"/>
      <c r="AO36" s="661"/>
      <c r="AP36" s="210"/>
      <c r="AQ36" s="670" t="s">
        <v>316</v>
      </c>
      <c r="AR36" s="671"/>
      <c r="AS36" s="671"/>
      <c r="AT36" s="671"/>
      <c r="AU36" s="671"/>
      <c r="AV36" s="671"/>
      <c r="AW36" s="671"/>
      <c r="AX36" s="671"/>
      <c r="AY36" s="672"/>
      <c r="AZ36" s="676">
        <v>1878123</v>
      </c>
      <c r="BA36" s="677"/>
      <c r="BB36" s="677"/>
      <c r="BC36" s="677"/>
      <c r="BD36" s="677"/>
      <c r="BE36" s="677"/>
      <c r="BF36" s="678"/>
      <c r="BG36" s="679" t="s">
        <v>317</v>
      </c>
      <c r="BH36" s="680"/>
      <c r="BI36" s="680"/>
      <c r="BJ36" s="680"/>
      <c r="BK36" s="680"/>
      <c r="BL36" s="680"/>
      <c r="BM36" s="680"/>
      <c r="BN36" s="680"/>
      <c r="BO36" s="680"/>
      <c r="BP36" s="680"/>
      <c r="BQ36" s="680"/>
      <c r="BR36" s="680"/>
      <c r="BS36" s="680"/>
      <c r="BT36" s="680"/>
      <c r="BU36" s="681"/>
      <c r="BV36" s="676">
        <v>10669</v>
      </c>
      <c r="BW36" s="677"/>
      <c r="BX36" s="677"/>
      <c r="BY36" s="677"/>
      <c r="BZ36" s="677"/>
      <c r="CA36" s="677"/>
      <c r="CB36" s="678"/>
      <c r="CD36" s="618" t="s">
        <v>318</v>
      </c>
      <c r="CE36" s="619"/>
      <c r="CF36" s="619"/>
      <c r="CG36" s="619"/>
      <c r="CH36" s="619"/>
      <c r="CI36" s="619"/>
      <c r="CJ36" s="619"/>
      <c r="CK36" s="619"/>
      <c r="CL36" s="619"/>
      <c r="CM36" s="619"/>
      <c r="CN36" s="619"/>
      <c r="CO36" s="619"/>
      <c r="CP36" s="619"/>
      <c r="CQ36" s="620"/>
      <c r="CR36" s="621">
        <v>1868177</v>
      </c>
      <c r="CS36" s="622"/>
      <c r="CT36" s="622"/>
      <c r="CU36" s="622"/>
      <c r="CV36" s="622"/>
      <c r="CW36" s="622"/>
      <c r="CX36" s="622"/>
      <c r="CY36" s="623"/>
      <c r="CZ36" s="624">
        <v>11.1</v>
      </c>
      <c r="DA36" s="636"/>
      <c r="DB36" s="636"/>
      <c r="DC36" s="637"/>
      <c r="DD36" s="627">
        <v>1476966</v>
      </c>
      <c r="DE36" s="622"/>
      <c r="DF36" s="622"/>
      <c r="DG36" s="622"/>
      <c r="DH36" s="622"/>
      <c r="DI36" s="622"/>
      <c r="DJ36" s="622"/>
      <c r="DK36" s="623"/>
      <c r="DL36" s="627">
        <v>1018760</v>
      </c>
      <c r="DM36" s="622"/>
      <c r="DN36" s="622"/>
      <c r="DO36" s="622"/>
      <c r="DP36" s="622"/>
      <c r="DQ36" s="622"/>
      <c r="DR36" s="622"/>
      <c r="DS36" s="622"/>
      <c r="DT36" s="622"/>
      <c r="DU36" s="622"/>
      <c r="DV36" s="623"/>
      <c r="DW36" s="624">
        <v>11.1</v>
      </c>
      <c r="DX36" s="636"/>
      <c r="DY36" s="636"/>
      <c r="DZ36" s="636"/>
      <c r="EA36" s="636"/>
      <c r="EB36" s="636"/>
      <c r="EC36" s="648"/>
    </row>
    <row r="37" spans="2:133" ht="11.25" customHeight="1" x14ac:dyDescent="0.15">
      <c r="B37" s="618" t="s">
        <v>319</v>
      </c>
      <c r="C37" s="619"/>
      <c r="D37" s="619"/>
      <c r="E37" s="619"/>
      <c r="F37" s="619"/>
      <c r="G37" s="619"/>
      <c r="H37" s="619"/>
      <c r="I37" s="619"/>
      <c r="J37" s="619"/>
      <c r="K37" s="619"/>
      <c r="L37" s="619"/>
      <c r="M37" s="619"/>
      <c r="N37" s="619"/>
      <c r="O37" s="619"/>
      <c r="P37" s="619"/>
      <c r="Q37" s="620"/>
      <c r="R37" s="621">
        <v>630545</v>
      </c>
      <c r="S37" s="622"/>
      <c r="T37" s="622"/>
      <c r="U37" s="622"/>
      <c r="V37" s="622"/>
      <c r="W37" s="622"/>
      <c r="X37" s="622"/>
      <c r="Y37" s="623"/>
      <c r="Z37" s="659">
        <v>3.6</v>
      </c>
      <c r="AA37" s="659"/>
      <c r="AB37" s="659"/>
      <c r="AC37" s="659"/>
      <c r="AD37" s="660">
        <v>18556</v>
      </c>
      <c r="AE37" s="660"/>
      <c r="AF37" s="660"/>
      <c r="AG37" s="660"/>
      <c r="AH37" s="660"/>
      <c r="AI37" s="660"/>
      <c r="AJ37" s="660"/>
      <c r="AK37" s="660"/>
      <c r="AL37" s="624">
        <v>0.2</v>
      </c>
      <c r="AM37" s="625"/>
      <c r="AN37" s="625"/>
      <c r="AO37" s="661"/>
      <c r="AQ37" s="654" t="s">
        <v>320</v>
      </c>
      <c r="AR37" s="655"/>
      <c r="AS37" s="655"/>
      <c r="AT37" s="655"/>
      <c r="AU37" s="655"/>
      <c r="AV37" s="655"/>
      <c r="AW37" s="655"/>
      <c r="AX37" s="655"/>
      <c r="AY37" s="656"/>
      <c r="AZ37" s="621">
        <v>719089</v>
      </c>
      <c r="BA37" s="622"/>
      <c r="BB37" s="622"/>
      <c r="BC37" s="622"/>
      <c r="BD37" s="634"/>
      <c r="BE37" s="634"/>
      <c r="BF37" s="657"/>
      <c r="BG37" s="618" t="s">
        <v>321</v>
      </c>
      <c r="BH37" s="619"/>
      <c r="BI37" s="619"/>
      <c r="BJ37" s="619"/>
      <c r="BK37" s="619"/>
      <c r="BL37" s="619"/>
      <c r="BM37" s="619"/>
      <c r="BN37" s="619"/>
      <c r="BO37" s="619"/>
      <c r="BP37" s="619"/>
      <c r="BQ37" s="619"/>
      <c r="BR37" s="619"/>
      <c r="BS37" s="619"/>
      <c r="BT37" s="619"/>
      <c r="BU37" s="620"/>
      <c r="BV37" s="621">
        <v>-18381</v>
      </c>
      <c r="BW37" s="622"/>
      <c r="BX37" s="622"/>
      <c r="BY37" s="622"/>
      <c r="BZ37" s="622"/>
      <c r="CA37" s="622"/>
      <c r="CB37" s="658"/>
      <c r="CD37" s="618" t="s">
        <v>322</v>
      </c>
      <c r="CE37" s="619"/>
      <c r="CF37" s="619"/>
      <c r="CG37" s="619"/>
      <c r="CH37" s="619"/>
      <c r="CI37" s="619"/>
      <c r="CJ37" s="619"/>
      <c r="CK37" s="619"/>
      <c r="CL37" s="619"/>
      <c r="CM37" s="619"/>
      <c r="CN37" s="619"/>
      <c r="CO37" s="619"/>
      <c r="CP37" s="619"/>
      <c r="CQ37" s="620"/>
      <c r="CR37" s="621">
        <v>188495</v>
      </c>
      <c r="CS37" s="634"/>
      <c r="CT37" s="634"/>
      <c r="CU37" s="634"/>
      <c r="CV37" s="634"/>
      <c r="CW37" s="634"/>
      <c r="CX37" s="634"/>
      <c r="CY37" s="635"/>
      <c r="CZ37" s="624">
        <v>1.1000000000000001</v>
      </c>
      <c r="DA37" s="636"/>
      <c r="DB37" s="636"/>
      <c r="DC37" s="637"/>
      <c r="DD37" s="627">
        <v>184237</v>
      </c>
      <c r="DE37" s="634"/>
      <c r="DF37" s="634"/>
      <c r="DG37" s="634"/>
      <c r="DH37" s="634"/>
      <c r="DI37" s="634"/>
      <c r="DJ37" s="634"/>
      <c r="DK37" s="635"/>
      <c r="DL37" s="627">
        <v>184237</v>
      </c>
      <c r="DM37" s="634"/>
      <c r="DN37" s="634"/>
      <c r="DO37" s="634"/>
      <c r="DP37" s="634"/>
      <c r="DQ37" s="634"/>
      <c r="DR37" s="634"/>
      <c r="DS37" s="634"/>
      <c r="DT37" s="634"/>
      <c r="DU37" s="634"/>
      <c r="DV37" s="635"/>
      <c r="DW37" s="624">
        <v>2</v>
      </c>
      <c r="DX37" s="636"/>
      <c r="DY37" s="636"/>
      <c r="DZ37" s="636"/>
      <c r="EA37" s="636"/>
      <c r="EB37" s="636"/>
      <c r="EC37" s="648"/>
    </row>
    <row r="38" spans="2:133" ht="11.25" customHeight="1" x14ac:dyDescent="0.15">
      <c r="B38" s="618" t="s">
        <v>323</v>
      </c>
      <c r="C38" s="619"/>
      <c r="D38" s="619"/>
      <c r="E38" s="619"/>
      <c r="F38" s="619"/>
      <c r="G38" s="619"/>
      <c r="H38" s="619"/>
      <c r="I38" s="619"/>
      <c r="J38" s="619"/>
      <c r="K38" s="619"/>
      <c r="L38" s="619"/>
      <c r="M38" s="619"/>
      <c r="N38" s="619"/>
      <c r="O38" s="619"/>
      <c r="P38" s="619"/>
      <c r="Q38" s="620"/>
      <c r="R38" s="621">
        <v>1171300</v>
      </c>
      <c r="S38" s="622"/>
      <c r="T38" s="622"/>
      <c r="U38" s="622"/>
      <c r="V38" s="622"/>
      <c r="W38" s="622"/>
      <c r="X38" s="622"/>
      <c r="Y38" s="623"/>
      <c r="Z38" s="659">
        <v>6.7</v>
      </c>
      <c r="AA38" s="659"/>
      <c r="AB38" s="659"/>
      <c r="AC38" s="659"/>
      <c r="AD38" s="660" t="s">
        <v>122</v>
      </c>
      <c r="AE38" s="660"/>
      <c r="AF38" s="660"/>
      <c r="AG38" s="660"/>
      <c r="AH38" s="660"/>
      <c r="AI38" s="660"/>
      <c r="AJ38" s="660"/>
      <c r="AK38" s="660"/>
      <c r="AL38" s="624" t="s">
        <v>122</v>
      </c>
      <c r="AM38" s="625"/>
      <c r="AN38" s="625"/>
      <c r="AO38" s="661"/>
      <c r="AQ38" s="654" t="s">
        <v>324</v>
      </c>
      <c r="AR38" s="655"/>
      <c r="AS38" s="655"/>
      <c r="AT38" s="655"/>
      <c r="AU38" s="655"/>
      <c r="AV38" s="655"/>
      <c r="AW38" s="655"/>
      <c r="AX38" s="655"/>
      <c r="AY38" s="656"/>
      <c r="AZ38" s="621">
        <v>32076</v>
      </c>
      <c r="BA38" s="622"/>
      <c r="BB38" s="622"/>
      <c r="BC38" s="622"/>
      <c r="BD38" s="634"/>
      <c r="BE38" s="634"/>
      <c r="BF38" s="657"/>
      <c r="BG38" s="618" t="s">
        <v>325</v>
      </c>
      <c r="BH38" s="619"/>
      <c r="BI38" s="619"/>
      <c r="BJ38" s="619"/>
      <c r="BK38" s="619"/>
      <c r="BL38" s="619"/>
      <c r="BM38" s="619"/>
      <c r="BN38" s="619"/>
      <c r="BO38" s="619"/>
      <c r="BP38" s="619"/>
      <c r="BQ38" s="619"/>
      <c r="BR38" s="619"/>
      <c r="BS38" s="619"/>
      <c r="BT38" s="619"/>
      <c r="BU38" s="620"/>
      <c r="BV38" s="621">
        <v>3135</v>
      </c>
      <c r="BW38" s="622"/>
      <c r="BX38" s="622"/>
      <c r="BY38" s="622"/>
      <c r="BZ38" s="622"/>
      <c r="CA38" s="622"/>
      <c r="CB38" s="658"/>
      <c r="CD38" s="618" t="s">
        <v>326</v>
      </c>
      <c r="CE38" s="619"/>
      <c r="CF38" s="619"/>
      <c r="CG38" s="619"/>
      <c r="CH38" s="619"/>
      <c r="CI38" s="619"/>
      <c r="CJ38" s="619"/>
      <c r="CK38" s="619"/>
      <c r="CL38" s="619"/>
      <c r="CM38" s="619"/>
      <c r="CN38" s="619"/>
      <c r="CO38" s="619"/>
      <c r="CP38" s="619"/>
      <c r="CQ38" s="620"/>
      <c r="CR38" s="621">
        <v>1126958</v>
      </c>
      <c r="CS38" s="622"/>
      <c r="CT38" s="622"/>
      <c r="CU38" s="622"/>
      <c r="CV38" s="622"/>
      <c r="CW38" s="622"/>
      <c r="CX38" s="622"/>
      <c r="CY38" s="623"/>
      <c r="CZ38" s="624">
        <v>6.7</v>
      </c>
      <c r="DA38" s="636"/>
      <c r="DB38" s="636"/>
      <c r="DC38" s="637"/>
      <c r="DD38" s="627">
        <v>955111</v>
      </c>
      <c r="DE38" s="622"/>
      <c r="DF38" s="622"/>
      <c r="DG38" s="622"/>
      <c r="DH38" s="622"/>
      <c r="DI38" s="622"/>
      <c r="DJ38" s="622"/>
      <c r="DK38" s="623"/>
      <c r="DL38" s="627">
        <v>895698</v>
      </c>
      <c r="DM38" s="622"/>
      <c r="DN38" s="622"/>
      <c r="DO38" s="622"/>
      <c r="DP38" s="622"/>
      <c r="DQ38" s="622"/>
      <c r="DR38" s="622"/>
      <c r="DS38" s="622"/>
      <c r="DT38" s="622"/>
      <c r="DU38" s="622"/>
      <c r="DV38" s="623"/>
      <c r="DW38" s="624">
        <v>9.6999999999999993</v>
      </c>
      <c r="DX38" s="636"/>
      <c r="DY38" s="636"/>
      <c r="DZ38" s="636"/>
      <c r="EA38" s="636"/>
      <c r="EB38" s="636"/>
      <c r="EC38" s="648"/>
    </row>
    <row r="39" spans="2:133" ht="11.25" customHeight="1" x14ac:dyDescent="0.15">
      <c r="B39" s="618" t="s">
        <v>327</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328</v>
      </c>
      <c r="AR39" s="655"/>
      <c r="AS39" s="655"/>
      <c r="AT39" s="655"/>
      <c r="AU39" s="655"/>
      <c r="AV39" s="655"/>
      <c r="AW39" s="655"/>
      <c r="AX39" s="655"/>
      <c r="AY39" s="656"/>
      <c r="AZ39" s="621" t="s">
        <v>122</v>
      </c>
      <c r="BA39" s="622"/>
      <c r="BB39" s="622"/>
      <c r="BC39" s="622"/>
      <c r="BD39" s="634"/>
      <c r="BE39" s="634"/>
      <c r="BF39" s="657"/>
      <c r="BG39" s="618" t="s">
        <v>329</v>
      </c>
      <c r="BH39" s="619"/>
      <c r="BI39" s="619"/>
      <c r="BJ39" s="619"/>
      <c r="BK39" s="619"/>
      <c r="BL39" s="619"/>
      <c r="BM39" s="619"/>
      <c r="BN39" s="619"/>
      <c r="BO39" s="619"/>
      <c r="BP39" s="619"/>
      <c r="BQ39" s="619"/>
      <c r="BR39" s="619"/>
      <c r="BS39" s="619"/>
      <c r="BT39" s="619"/>
      <c r="BU39" s="620"/>
      <c r="BV39" s="621">
        <v>4608</v>
      </c>
      <c r="BW39" s="622"/>
      <c r="BX39" s="622"/>
      <c r="BY39" s="622"/>
      <c r="BZ39" s="622"/>
      <c r="CA39" s="622"/>
      <c r="CB39" s="658"/>
      <c r="CD39" s="618" t="s">
        <v>330</v>
      </c>
      <c r="CE39" s="619"/>
      <c r="CF39" s="619"/>
      <c r="CG39" s="619"/>
      <c r="CH39" s="619"/>
      <c r="CI39" s="619"/>
      <c r="CJ39" s="619"/>
      <c r="CK39" s="619"/>
      <c r="CL39" s="619"/>
      <c r="CM39" s="619"/>
      <c r="CN39" s="619"/>
      <c r="CO39" s="619"/>
      <c r="CP39" s="619"/>
      <c r="CQ39" s="620"/>
      <c r="CR39" s="621">
        <v>920610</v>
      </c>
      <c r="CS39" s="634"/>
      <c r="CT39" s="634"/>
      <c r="CU39" s="634"/>
      <c r="CV39" s="634"/>
      <c r="CW39" s="634"/>
      <c r="CX39" s="634"/>
      <c r="CY39" s="635"/>
      <c r="CZ39" s="624">
        <v>5.5</v>
      </c>
      <c r="DA39" s="636"/>
      <c r="DB39" s="636"/>
      <c r="DC39" s="637"/>
      <c r="DD39" s="627">
        <v>84636</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331</v>
      </c>
      <c r="C40" s="619"/>
      <c r="D40" s="619"/>
      <c r="E40" s="619"/>
      <c r="F40" s="619"/>
      <c r="G40" s="619"/>
      <c r="H40" s="619"/>
      <c r="I40" s="619"/>
      <c r="J40" s="619"/>
      <c r="K40" s="619"/>
      <c r="L40" s="619"/>
      <c r="M40" s="619"/>
      <c r="N40" s="619"/>
      <c r="O40" s="619"/>
      <c r="P40" s="619"/>
      <c r="Q40" s="620"/>
      <c r="R40" s="621" t="s">
        <v>122</v>
      </c>
      <c r="S40" s="622"/>
      <c r="T40" s="622"/>
      <c r="U40" s="622"/>
      <c r="V40" s="622"/>
      <c r="W40" s="622"/>
      <c r="X40" s="622"/>
      <c r="Y40" s="623"/>
      <c r="Z40" s="659" t="s">
        <v>122</v>
      </c>
      <c r="AA40" s="659"/>
      <c r="AB40" s="659"/>
      <c r="AC40" s="659"/>
      <c r="AD40" s="660" t="s">
        <v>122</v>
      </c>
      <c r="AE40" s="660"/>
      <c r="AF40" s="660"/>
      <c r="AG40" s="660"/>
      <c r="AH40" s="660"/>
      <c r="AI40" s="660"/>
      <c r="AJ40" s="660"/>
      <c r="AK40" s="660"/>
      <c r="AL40" s="624" t="s">
        <v>122</v>
      </c>
      <c r="AM40" s="625"/>
      <c r="AN40" s="625"/>
      <c r="AO40" s="661"/>
      <c r="AQ40" s="654" t="s">
        <v>332</v>
      </c>
      <c r="AR40" s="655"/>
      <c r="AS40" s="655"/>
      <c r="AT40" s="655"/>
      <c r="AU40" s="655"/>
      <c r="AV40" s="655"/>
      <c r="AW40" s="655"/>
      <c r="AX40" s="655"/>
      <c r="AY40" s="656"/>
      <c r="AZ40" s="621" t="s">
        <v>122</v>
      </c>
      <c r="BA40" s="622"/>
      <c r="BB40" s="622"/>
      <c r="BC40" s="622"/>
      <c r="BD40" s="634"/>
      <c r="BE40" s="634"/>
      <c r="BF40" s="657"/>
      <c r="BG40" s="662" t="s">
        <v>333</v>
      </c>
      <c r="BH40" s="663"/>
      <c r="BI40" s="663"/>
      <c r="BJ40" s="663"/>
      <c r="BK40" s="663"/>
      <c r="BL40" s="211"/>
      <c r="BM40" s="619" t="s">
        <v>334</v>
      </c>
      <c r="BN40" s="619"/>
      <c r="BO40" s="619"/>
      <c r="BP40" s="619"/>
      <c r="BQ40" s="619"/>
      <c r="BR40" s="619"/>
      <c r="BS40" s="619"/>
      <c r="BT40" s="619"/>
      <c r="BU40" s="620"/>
      <c r="BV40" s="621">
        <v>93</v>
      </c>
      <c r="BW40" s="622"/>
      <c r="BX40" s="622"/>
      <c r="BY40" s="622"/>
      <c r="BZ40" s="622"/>
      <c r="CA40" s="622"/>
      <c r="CB40" s="658"/>
      <c r="CD40" s="618" t="s">
        <v>335</v>
      </c>
      <c r="CE40" s="619"/>
      <c r="CF40" s="619"/>
      <c r="CG40" s="619"/>
      <c r="CH40" s="619"/>
      <c r="CI40" s="619"/>
      <c r="CJ40" s="619"/>
      <c r="CK40" s="619"/>
      <c r="CL40" s="619"/>
      <c r="CM40" s="619"/>
      <c r="CN40" s="619"/>
      <c r="CO40" s="619"/>
      <c r="CP40" s="619"/>
      <c r="CQ40" s="620"/>
      <c r="CR40" s="621">
        <v>117398</v>
      </c>
      <c r="CS40" s="622"/>
      <c r="CT40" s="622"/>
      <c r="CU40" s="622"/>
      <c r="CV40" s="622"/>
      <c r="CW40" s="622"/>
      <c r="CX40" s="622"/>
      <c r="CY40" s="623"/>
      <c r="CZ40" s="624">
        <v>0.7</v>
      </c>
      <c r="DA40" s="636"/>
      <c r="DB40" s="636"/>
      <c r="DC40" s="637"/>
      <c r="DD40" s="627">
        <v>27398</v>
      </c>
      <c r="DE40" s="622"/>
      <c r="DF40" s="622"/>
      <c r="DG40" s="622"/>
      <c r="DH40" s="622"/>
      <c r="DI40" s="622"/>
      <c r="DJ40" s="622"/>
      <c r="DK40" s="623"/>
      <c r="DL40" s="627">
        <v>24591</v>
      </c>
      <c r="DM40" s="622"/>
      <c r="DN40" s="622"/>
      <c r="DO40" s="622"/>
      <c r="DP40" s="622"/>
      <c r="DQ40" s="622"/>
      <c r="DR40" s="622"/>
      <c r="DS40" s="622"/>
      <c r="DT40" s="622"/>
      <c r="DU40" s="622"/>
      <c r="DV40" s="623"/>
      <c r="DW40" s="624">
        <v>0.3</v>
      </c>
      <c r="DX40" s="636"/>
      <c r="DY40" s="636"/>
      <c r="DZ40" s="636"/>
      <c r="EA40" s="636"/>
      <c r="EB40" s="636"/>
      <c r="EC40" s="648"/>
    </row>
    <row r="41" spans="2:133" ht="11.25" customHeight="1" x14ac:dyDescent="0.15">
      <c r="B41" s="602" t="s">
        <v>336</v>
      </c>
      <c r="C41" s="603"/>
      <c r="D41" s="603"/>
      <c r="E41" s="603"/>
      <c r="F41" s="603"/>
      <c r="G41" s="603"/>
      <c r="H41" s="603"/>
      <c r="I41" s="603"/>
      <c r="J41" s="603"/>
      <c r="K41" s="603"/>
      <c r="L41" s="603"/>
      <c r="M41" s="603"/>
      <c r="N41" s="603"/>
      <c r="O41" s="603"/>
      <c r="P41" s="603"/>
      <c r="Q41" s="604"/>
      <c r="R41" s="605">
        <v>17534615</v>
      </c>
      <c r="S41" s="646"/>
      <c r="T41" s="646"/>
      <c r="U41" s="646"/>
      <c r="V41" s="646"/>
      <c r="W41" s="646"/>
      <c r="X41" s="646"/>
      <c r="Y41" s="649"/>
      <c r="Z41" s="650">
        <v>100</v>
      </c>
      <c r="AA41" s="650"/>
      <c r="AB41" s="650"/>
      <c r="AC41" s="650"/>
      <c r="AD41" s="651">
        <v>9203567</v>
      </c>
      <c r="AE41" s="651"/>
      <c r="AF41" s="651"/>
      <c r="AG41" s="651"/>
      <c r="AH41" s="651"/>
      <c r="AI41" s="651"/>
      <c r="AJ41" s="651"/>
      <c r="AK41" s="651"/>
      <c r="AL41" s="608">
        <v>100</v>
      </c>
      <c r="AM41" s="652"/>
      <c r="AN41" s="652"/>
      <c r="AO41" s="653"/>
      <c r="AQ41" s="654" t="s">
        <v>337</v>
      </c>
      <c r="AR41" s="655"/>
      <c r="AS41" s="655"/>
      <c r="AT41" s="655"/>
      <c r="AU41" s="655"/>
      <c r="AV41" s="655"/>
      <c r="AW41" s="655"/>
      <c r="AX41" s="655"/>
      <c r="AY41" s="656"/>
      <c r="AZ41" s="621">
        <v>227844</v>
      </c>
      <c r="BA41" s="622"/>
      <c r="BB41" s="622"/>
      <c r="BC41" s="622"/>
      <c r="BD41" s="634"/>
      <c r="BE41" s="634"/>
      <c r="BF41" s="657"/>
      <c r="BG41" s="662"/>
      <c r="BH41" s="663"/>
      <c r="BI41" s="663"/>
      <c r="BJ41" s="663"/>
      <c r="BK41" s="663"/>
      <c r="BL41" s="211"/>
      <c r="BM41" s="619" t="s">
        <v>338</v>
      </c>
      <c r="BN41" s="619"/>
      <c r="BO41" s="619"/>
      <c r="BP41" s="619"/>
      <c r="BQ41" s="619"/>
      <c r="BR41" s="619"/>
      <c r="BS41" s="619"/>
      <c r="BT41" s="619"/>
      <c r="BU41" s="620"/>
      <c r="BV41" s="621" t="s">
        <v>122</v>
      </c>
      <c r="BW41" s="622"/>
      <c r="BX41" s="622"/>
      <c r="BY41" s="622"/>
      <c r="BZ41" s="622"/>
      <c r="CA41" s="622"/>
      <c r="CB41" s="658"/>
      <c r="CD41" s="618" t="s">
        <v>339</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340</v>
      </c>
      <c r="AR42" s="667"/>
      <c r="AS42" s="667"/>
      <c r="AT42" s="667"/>
      <c r="AU42" s="667"/>
      <c r="AV42" s="667"/>
      <c r="AW42" s="667"/>
      <c r="AX42" s="667"/>
      <c r="AY42" s="668"/>
      <c r="AZ42" s="605">
        <v>899114</v>
      </c>
      <c r="BA42" s="646"/>
      <c r="BB42" s="646"/>
      <c r="BC42" s="646"/>
      <c r="BD42" s="606"/>
      <c r="BE42" s="606"/>
      <c r="BF42" s="669"/>
      <c r="BG42" s="664"/>
      <c r="BH42" s="665"/>
      <c r="BI42" s="665"/>
      <c r="BJ42" s="665"/>
      <c r="BK42" s="665"/>
      <c r="BL42" s="212"/>
      <c r="BM42" s="603" t="s">
        <v>341</v>
      </c>
      <c r="BN42" s="603"/>
      <c r="BO42" s="603"/>
      <c r="BP42" s="603"/>
      <c r="BQ42" s="603"/>
      <c r="BR42" s="603"/>
      <c r="BS42" s="603"/>
      <c r="BT42" s="603"/>
      <c r="BU42" s="604"/>
      <c r="BV42" s="605">
        <v>388</v>
      </c>
      <c r="BW42" s="646"/>
      <c r="BX42" s="646"/>
      <c r="BY42" s="646"/>
      <c r="BZ42" s="646"/>
      <c r="CA42" s="646"/>
      <c r="CB42" s="647"/>
      <c r="CD42" s="618" t="s">
        <v>342</v>
      </c>
      <c r="CE42" s="619"/>
      <c r="CF42" s="619"/>
      <c r="CG42" s="619"/>
      <c r="CH42" s="619"/>
      <c r="CI42" s="619"/>
      <c r="CJ42" s="619"/>
      <c r="CK42" s="619"/>
      <c r="CL42" s="619"/>
      <c r="CM42" s="619"/>
      <c r="CN42" s="619"/>
      <c r="CO42" s="619"/>
      <c r="CP42" s="619"/>
      <c r="CQ42" s="620"/>
      <c r="CR42" s="621">
        <v>2333835</v>
      </c>
      <c r="CS42" s="634"/>
      <c r="CT42" s="634"/>
      <c r="CU42" s="634"/>
      <c r="CV42" s="634"/>
      <c r="CW42" s="634"/>
      <c r="CX42" s="634"/>
      <c r="CY42" s="635"/>
      <c r="CZ42" s="624">
        <v>13.9</v>
      </c>
      <c r="DA42" s="636"/>
      <c r="DB42" s="636"/>
      <c r="DC42" s="637"/>
      <c r="DD42" s="627">
        <v>430063</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343</v>
      </c>
      <c r="CD43" s="618" t="s">
        <v>344</v>
      </c>
      <c r="CE43" s="619"/>
      <c r="CF43" s="619"/>
      <c r="CG43" s="619"/>
      <c r="CH43" s="619"/>
      <c r="CI43" s="619"/>
      <c r="CJ43" s="619"/>
      <c r="CK43" s="619"/>
      <c r="CL43" s="619"/>
      <c r="CM43" s="619"/>
      <c r="CN43" s="619"/>
      <c r="CO43" s="619"/>
      <c r="CP43" s="619"/>
      <c r="CQ43" s="620"/>
      <c r="CR43" s="621">
        <v>19590</v>
      </c>
      <c r="CS43" s="634"/>
      <c r="CT43" s="634"/>
      <c r="CU43" s="634"/>
      <c r="CV43" s="634"/>
      <c r="CW43" s="634"/>
      <c r="CX43" s="634"/>
      <c r="CY43" s="635"/>
      <c r="CZ43" s="624">
        <v>0.1</v>
      </c>
      <c r="DA43" s="636"/>
      <c r="DB43" s="636"/>
      <c r="DC43" s="637"/>
      <c r="DD43" s="627">
        <v>19590</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345</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293</v>
      </c>
      <c r="CE44" s="641"/>
      <c r="CF44" s="618" t="s">
        <v>346</v>
      </c>
      <c r="CG44" s="619"/>
      <c r="CH44" s="619"/>
      <c r="CI44" s="619"/>
      <c r="CJ44" s="619"/>
      <c r="CK44" s="619"/>
      <c r="CL44" s="619"/>
      <c r="CM44" s="619"/>
      <c r="CN44" s="619"/>
      <c r="CO44" s="619"/>
      <c r="CP44" s="619"/>
      <c r="CQ44" s="620"/>
      <c r="CR44" s="621">
        <v>2078366</v>
      </c>
      <c r="CS44" s="622"/>
      <c r="CT44" s="622"/>
      <c r="CU44" s="622"/>
      <c r="CV44" s="622"/>
      <c r="CW44" s="622"/>
      <c r="CX44" s="622"/>
      <c r="CY44" s="623"/>
      <c r="CZ44" s="624">
        <v>12.4</v>
      </c>
      <c r="DA44" s="625"/>
      <c r="DB44" s="625"/>
      <c r="DC44" s="626"/>
      <c r="DD44" s="627">
        <v>403421</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347</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348</v>
      </c>
      <c r="CG45" s="619"/>
      <c r="CH45" s="619"/>
      <c r="CI45" s="619"/>
      <c r="CJ45" s="619"/>
      <c r="CK45" s="619"/>
      <c r="CL45" s="619"/>
      <c r="CM45" s="619"/>
      <c r="CN45" s="619"/>
      <c r="CO45" s="619"/>
      <c r="CP45" s="619"/>
      <c r="CQ45" s="620"/>
      <c r="CR45" s="621">
        <v>829046</v>
      </c>
      <c r="CS45" s="634"/>
      <c r="CT45" s="634"/>
      <c r="CU45" s="634"/>
      <c r="CV45" s="634"/>
      <c r="CW45" s="634"/>
      <c r="CX45" s="634"/>
      <c r="CY45" s="635"/>
      <c r="CZ45" s="624">
        <v>4.9000000000000004</v>
      </c>
      <c r="DA45" s="636"/>
      <c r="DB45" s="636"/>
      <c r="DC45" s="637"/>
      <c r="DD45" s="627">
        <v>77861</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349</v>
      </c>
      <c r="CG46" s="619"/>
      <c r="CH46" s="619"/>
      <c r="CI46" s="619"/>
      <c r="CJ46" s="619"/>
      <c r="CK46" s="619"/>
      <c r="CL46" s="619"/>
      <c r="CM46" s="619"/>
      <c r="CN46" s="619"/>
      <c r="CO46" s="619"/>
      <c r="CP46" s="619"/>
      <c r="CQ46" s="620"/>
      <c r="CR46" s="621">
        <v>1097625</v>
      </c>
      <c r="CS46" s="622"/>
      <c r="CT46" s="622"/>
      <c r="CU46" s="622"/>
      <c r="CV46" s="622"/>
      <c r="CW46" s="622"/>
      <c r="CX46" s="622"/>
      <c r="CY46" s="623"/>
      <c r="CZ46" s="624">
        <v>6.5</v>
      </c>
      <c r="DA46" s="625"/>
      <c r="DB46" s="625"/>
      <c r="DC46" s="626"/>
      <c r="DD46" s="627">
        <v>322225</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350</v>
      </c>
      <c r="CG47" s="619"/>
      <c r="CH47" s="619"/>
      <c r="CI47" s="619"/>
      <c r="CJ47" s="619"/>
      <c r="CK47" s="619"/>
      <c r="CL47" s="619"/>
      <c r="CM47" s="619"/>
      <c r="CN47" s="619"/>
      <c r="CO47" s="619"/>
      <c r="CP47" s="619"/>
      <c r="CQ47" s="620"/>
      <c r="CR47" s="621">
        <v>255469</v>
      </c>
      <c r="CS47" s="634"/>
      <c r="CT47" s="634"/>
      <c r="CU47" s="634"/>
      <c r="CV47" s="634"/>
      <c r="CW47" s="634"/>
      <c r="CX47" s="634"/>
      <c r="CY47" s="635"/>
      <c r="CZ47" s="624">
        <v>1.5</v>
      </c>
      <c r="DA47" s="636"/>
      <c r="DB47" s="636"/>
      <c r="DC47" s="637"/>
      <c r="DD47" s="627">
        <v>26642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351</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352</v>
      </c>
      <c r="CE49" s="603"/>
      <c r="CF49" s="603"/>
      <c r="CG49" s="603"/>
      <c r="CH49" s="603"/>
      <c r="CI49" s="603"/>
      <c r="CJ49" s="603"/>
      <c r="CK49" s="603"/>
      <c r="CL49" s="603"/>
      <c r="CM49" s="603"/>
      <c r="CN49" s="603"/>
      <c r="CO49" s="603"/>
      <c r="CP49" s="603"/>
      <c r="CQ49" s="604"/>
      <c r="CR49" s="605">
        <v>16772750</v>
      </c>
      <c r="CS49" s="606"/>
      <c r="CT49" s="606"/>
      <c r="CU49" s="606"/>
      <c r="CV49" s="606"/>
      <c r="CW49" s="606"/>
      <c r="CX49" s="606"/>
      <c r="CY49" s="607"/>
      <c r="CZ49" s="608">
        <v>100</v>
      </c>
      <c r="DA49" s="609"/>
      <c r="DB49" s="609"/>
      <c r="DC49" s="610"/>
      <c r="DD49" s="611">
        <v>10654351</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JJbnRy2zy3oXcAnhoPqBTx2BlywJG8VstOcMb34U+dDGFiHB2yF2pRkoTtrzXdc+swFYFilmm7JQKGn1KltggA==" saltValue="xHgP2VU/VNgJeYV51Q0k8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0" t="s">
        <v>353</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354</v>
      </c>
      <c r="DK2" s="1092"/>
      <c r="DL2" s="1092"/>
      <c r="DM2" s="1092"/>
      <c r="DN2" s="1092"/>
      <c r="DO2" s="1093"/>
      <c r="DP2" s="216"/>
      <c r="DQ2" s="1091" t="s">
        <v>355</v>
      </c>
      <c r="DR2" s="1092"/>
      <c r="DS2" s="1092"/>
      <c r="DT2" s="1092"/>
      <c r="DU2" s="1092"/>
      <c r="DV2" s="1092"/>
      <c r="DW2" s="1092"/>
      <c r="DX2" s="1092"/>
      <c r="DY2" s="1092"/>
      <c r="DZ2" s="1093"/>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356</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357</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358</v>
      </c>
      <c r="B5" s="996"/>
      <c r="C5" s="996"/>
      <c r="D5" s="996"/>
      <c r="E5" s="996"/>
      <c r="F5" s="996"/>
      <c r="G5" s="996"/>
      <c r="H5" s="996"/>
      <c r="I5" s="996"/>
      <c r="J5" s="996"/>
      <c r="K5" s="996"/>
      <c r="L5" s="996"/>
      <c r="M5" s="996"/>
      <c r="N5" s="996"/>
      <c r="O5" s="996"/>
      <c r="P5" s="997"/>
      <c r="Q5" s="1001" t="s">
        <v>359</v>
      </c>
      <c r="R5" s="1002"/>
      <c r="S5" s="1002"/>
      <c r="T5" s="1002"/>
      <c r="U5" s="1003"/>
      <c r="V5" s="1001" t="s">
        <v>360</v>
      </c>
      <c r="W5" s="1002"/>
      <c r="X5" s="1002"/>
      <c r="Y5" s="1002"/>
      <c r="Z5" s="1003"/>
      <c r="AA5" s="1001" t="s">
        <v>361</v>
      </c>
      <c r="AB5" s="1002"/>
      <c r="AC5" s="1002"/>
      <c r="AD5" s="1002"/>
      <c r="AE5" s="1002"/>
      <c r="AF5" s="1094" t="s">
        <v>362</v>
      </c>
      <c r="AG5" s="1002"/>
      <c r="AH5" s="1002"/>
      <c r="AI5" s="1002"/>
      <c r="AJ5" s="1015"/>
      <c r="AK5" s="1002" t="s">
        <v>363</v>
      </c>
      <c r="AL5" s="1002"/>
      <c r="AM5" s="1002"/>
      <c r="AN5" s="1002"/>
      <c r="AO5" s="1003"/>
      <c r="AP5" s="1001" t="s">
        <v>364</v>
      </c>
      <c r="AQ5" s="1002"/>
      <c r="AR5" s="1002"/>
      <c r="AS5" s="1002"/>
      <c r="AT5" s="1003"/>
      <c r="AU5" s="1001" t="s">
        <v>365</v>
      </c>
      <c r="AV5" s="1002"/>
      <c r="AW5" s="1002"/>
      <c r="AX5" s="1002"/>
      <c r="AY5" s="1015"/>
      <c r="AZ5" s="220"/>
      <c r="BA5" s="220"/>
      <c r="BB5" s="220"/>
      <c r="BC5" s="220"/>
      <c r="BD5" s="220"/>
      <c r="BE5" s="221"/>
      <c r="BF5" s="221"/>
      <c r="BG5" s="221"/>
      <c r="BH5" s="221"/>
      <c r="BI5" s="221"/>
      <c r="BJ5" s="221"/>
      <c r="BK5" s="221"/>
      <c r="BL5" s="221"/>
      <c r="BM5" s="221"/>
      <c r="BN5" s="221"/>
      <c r="BO5" s="221"/>
      <c r="BP5" s="221"/>
      <c r="BQ5" s="995" t="s">
        <v>366</v>
      </c>
      <c r="BR5" s="996"/>
      <c r="BS5" s="996"/>
      <c r="BT5" s="996"/>
      <c r="BU5" s="996"/>
      <c r="BV5" s="996"/>
      <c r="BW5" s="996"/>
      <c r="BX5" s="996"/>
      <c r="BY5" s="996"/>
      <c r="BZ5" s="996"/>
      <c r="CA5" s="996"/>
      <c r="CB5" s="996"/>
      <c r="CC5" s="996"/>
      <c r="CD5" s="996"/>
      <c r="CE5" s="996"/>
      <c r="CF5" s="996"/>
      <c r="CG5" s="997"/>
      <c r="CH5" s="1001" t="s">
        <v>367</v>
      </c>
      <c r="CI5" s="1002"/>
      <c r="CJ5" s="1002"/>
      <c r="CK5" s="1002"/>
      <c r="CL5" s="1003"/>
      <c r="CM5" s="1001" t="s">
        <v>368</v>
      </c>
      <c r="CN5" s="1002"/>
      <c r="CO5" s="1002"/>
      <c r="CP5" s="1002"/>
      <c r="CQ5" s="1003"/>
      <c r="CR5" s="1001" t="s">
        <v>369</v>
      </c>
      <c r="CS5" s="1002"/>
      <c r="CT5" s="1002"/>
      <c r="CU5" s="1002"/>
      <c r="CV5" s="1003"/>
      <c r="CW5" s="1001" t="s">
        <v>370</v>
      </c>
      <c r="CX5" s="1002"/>
      <c r="CY5" s="1002"/>
      <c r="CZ5" s="1002"/>
      <c r="DA5" s="1003"/>
      <c r="DB5" s="1001" t="s">
        <v>371</v>
      </c>
      <c r="DC5" s="1002"/>
      <c r="DD5" s="1002"/>
      <c r="DE5" s="1002"/>
      <c r="DF5" s="1003"/>
      <c r="DG5" s="1084" t="s">
        <v>372</v>
      </c>
      <c r="DH5" s="1085"/>
      <c r="DI5" s="1085"/>
      <c r="DJ5" s="1085"/>
      <c r="DK5" s="1086"/>
      <c r="DL5" s="1084" t="s">
        <v>373</v>
      </c>
      <c r="DM5" s="1085"/>
      <c r="DN5" s="1085"/>
      <c r="DO5" s="1085"/>
      <c r="DP5" s="1086"/>
      <c r="DQ5" s="1001" t="s">
        <v>374</v>
      </c>
      <c r="DR5" s="1002"/>
      <c r="DS5" s="1002"/>
      <c r="DT5" s="1002"/>
      <c r="DU5" s="1003"/>
      <c r="DV5" s="1001" t="s">
        <v>365</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15">
      <c r="A7" s="224">
        <v>1</v>
      </c>
      <c r="B7" s="1047" t="s">
        <v>375</v>
      </c>
      <c r="C7" s="1048"/>
      <c r="D7" s="1048"/>
      <c r="E7" s="1048"/>
      <c r="F7" s="1048"/>
      <c r="G7" s="1048"/>
      <c r="H7" s="1048"/>
      <c r="I7" s="1048"/>
      <c r="J7" s="1048"/>
      <c r="K7" s="1048"/>
      <c r="L7" s="1048"/>
      <c r="M7" s="1048"/>
      <c r="N7" s="1048"/>
      <c r="O7" s="1048"/>
      <c r="P7" s="1049"/>
      <c r="Q7" s="1102">
        <v>17554</v>
      </c>
      <c r="R7" s="1103"/>
      <c r="S7" s="1103"/>
      <c r="T7" s="1103"/>
      <c r="U7" s="1103"/>
      <c r="V7" s="1103">
        <v>16792</v>
      </c>
      <c r="W7" s="1103"/>
      <c r="X7" s="1103"/>
      <c r="Y7" s="1103"/>
      <c r="Z7" s="1103"/>
      <c r="AA7" s="1103">
        <v>762</v>
      </c>
      <c r="AB7" s="1103"/>
      <c r="AC7" s="1103"/>
      <c r="AD7" s="1103"/>
      <c r="AE7" s="1104"/>
      <c r="AF7" s="1105">
        <v>691</v>
      </c>
      <c r="AG7" s="1106"/>
      <c r="AH7" s="1106"/>
      <c r="AI7" s="1106"/>
      <c r="AJ7" s="1107"/>
      <c r="AK7" s="1108">
        <v>740</v>
      </c>
      <c r="AL7" s="1109"/>
      <c r="AM7" s="1109"/>
      <c r="AN7" s="1109"/>
      <c r="AO7" s="1109"/>
      <c r="AP7" s="1109">
        <v>12396</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560</v>
      </c>
      <c r="BT7" s="1100"/>
      <c r="BU7" s="1100"/>
      <c r="BV7" s="1100"/>
      <c r="BW7" s="1100"/>
      <c r="BX7" s="1100"/>
      <c r="BY7" s="1100"/>
      <c r="BZ7" s="1100"/>
      <c r="CA7" s="1100"/>
      <c r="CB7" s="1100"/>
      <c r="CC7" s="1100"/>
      <c r="CD7" s="1100"/>
      <c r="CE7" s="1100"/>
      <c r="CF7" s="1100"/>
      <c r="CG7" s="1112"/>
      <c r="CH7" s="1096">
        <v>-1</v>
      </c>
      <c r="CI7" s="1097"/>
      <c r="CJ7" s="1097"/>
      <c r="CK7" s="1097"/>
      <c r="CL7" s="1098"/>
      <c r="CM7" s="1096">
        <v>7</v>
      </c>
      <c r="CN7" s="1097"/>
      <c r="CO7" s="1097"/>
      <c r="CP7" s="1097"/>
      <c r="CQ7" s="1098"/>
      <c r="CR7" s="1096">
        <v>20</v>
      </c>
      <c r="CS7" s="1097"/>
      <c r="CT7" s="1097"/>
      <c r="CU7" s="1097"/>
      <c r="CV7" s="1098"/>
      <c r="CW7" s="1096" t="s">
        <v>559</v>
      </c>
      <c r="CX7" s="1097"/>
      <c r="CY7" s="1097"/>
      <c r="CZ7" s="1097"/>
      <c r="DA7" s="1098"/>
      <c r="DB7" s="1096" t="s">
        <v>559</v>
      </c>
      <c r="DC7" s="1097"/>
      <c r="DD7" s="1097"/>
      <c r="DE7" s="1097"/>
      <c r="DF7" s="1098"/>
      <c r="DG7" s="1096" t="s">
        <v>559</v>
      </c>
      <c r="DH7" s="1097"/>
      <c r="DI7" s="1097"/>
      <c r="DJ7" s="1097"/>
      <c r="DK7" s="1098"/>
      <c r="DL7" s="1096" t="s">
        <v>559</v>
      </c>
      <c r="DM7" s="1097"/>
      <c r="DN7" s="1097"/>
      <c r="DO7" s="1097"/>
      <c r="DP7" s="1098"/>
      <c r="DQ7" s="1096" t="s">
        <v>559</v>
      </c>
      <c r="DR7" s="1097"/>
      <c r="DS7" s="1097"/>
      <c r="DT7" s="1097"/>
      <c r="DU7" s="1098"/>
      <c r="DV7" s="1099"/>
      <c r="DW7" s="1100"/>
      <c r="DX7" s="1100"/>
      <c r="DY7" s="1100"/>
      <c r="DZ7" s="1101"/>
      <c r="EA7" s="222"/>
    </row>
    <row r="8" spans="1:131" s="223" customFormat="1" ht="26.25" customHeight="1" x14ac:dyDescent="0.15">
      <c r="A8" s="226">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15">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376</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377</v>
      </c>
      <c r="B23" s="937" t="s">
        <v>378</v>
      </c>
      <c r="C23" s="938"/>
      <c r="D23" s="938"/>
      <c r="E23" s="938"/>
      <c r="F23" s="938"/>
      <c r="G23" s="938"/>
      <c r="H23" s="938"/>
      <c r="I23" s="938"/>
      <c r="J23" s="938"/>
      <c r="K23" s="938"/>
      <c r="L23" s="938"/>
      <c r="M23" s="938"/>
      <c r="N23" s="938"/>
      <c r="O23" s="938"/>
      <c r="P23" s="948"/>
      <c r="Q23" s="1067">
        <v>17540</v>
      </c>
      <c r="R23" s="1061"/>
      <c r="S23" s="1061"/>
      <c r="T23" s="1061"/>
      <c r="U23" s="1061"/>
      <c r="V23" s="1061">
        <v>16778</v>
      </c>
      <c r="W23" s="1061"/>
      <c r="X23" s="1061"/>
      <c r="Y23" s="1061"/>
      <c r="Z23" s="1061"/>
      <c r="AA23" s="1061">
        <f>SUM(AA7:AE22)</f>
        <v>762</v>
      </c>
      <c r="AB23" s="1061"/>
      <c r="AC23" s="1061"/>
      <c r="AD23" s="1061"/>
      <c r="AE23" s="1068"/>
      <c r="AF23" s="1069">
        <v>691</v>
      </c>
      <c r="AG23" s="1061"/>
      <c r="AH23" s="1061"/>
      <c r="AI23" s="1061"/>
      <c r="AJ23" s="1070"/>
      <c r="AK23" s="1071"/>
      <c r="AL23" s="1072"/>
      <c r="AM23" s="1072"/>
      <c r="AN23" s="1072"/>
      <c r="AO23" s="1072"/>
      <c r="AP23" s="1061">
        <f>SUM(AP7:AT22)</f>
        <v>12396</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379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380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358</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5" t="s">
        <v>384</v>
      </c>
      <c r="AG26" s="1008"/>
      <c r="AH26" s="1008"/>
      <c r="AI26" s="1008"/>
      <c r="AJ26" s="1056"/>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365</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389</v>
      </c>
      <c r="C28" s="1048"/>
      <c r="D28" s="1048"/>
      <c r="E28" s="1048"/>
      <c r="F28" s="1048"/>
      <c r="G28" s="1048"/>
      <c r="H28" s="1048"/>
      <c r="I28" s="1048"/>
      <c r="J28" s="1048"/>
      <c r="K28" s="1048"/>
      <c r="L28" s="1048"/>
      <c r="M28" s="1048"/>
      <c r="N28" s="1048"/>
      <c r="O28" s="1048"/>
      <c r="P28" s="1049"/>
      <c r="Q28" s="1050">
        <v>2529</v>
      </c>
      <c r="R28" s="1051"/>
      <c r="S28" s="1051"/>
      <c r="T28" s="1051"/>
      <c r="U28" s="1051"/>
      <c r="V28" s="1051">
        <v>2518</v>
      </c>
      <c r="W28" s="1051"/>
      <c r="X28" s="1051"/>
      <c r="Y28" s="1051"/>
      <c r="Z28" s="1051"/>
      <c r="AA28" s="1051">
        <v>11</v>
      </c>
      <c r="AB28" s="1051"/>
      <c r="AC28" s="1051"/>
      <c r="AD28" s="1051"/>
      <c r="AE28" s="1052"/>
      <c r="AF28" s="1053">
        <v>11</v>
      </c>
      <c r="AG28" s="1051"/>
      <c r="AH28" s="1051"/>
      <c r="AI28" s="1051"/>
      <c r="AJ28" s="1054"/>
      <c r="AK28" s="1042">
        <v>184</v>
      </c>
      <c r="AL28" s="1043"/>
      <c r="AM28" s="1043"/>
      <c r="AN28" s="1043"/>
      <c r="AO28" s="1043"/>
      <c r="AP28" s="1043" t="s">
        <v>486</v>
      </c>
      <c r="AQ28" s="1043"/>
      <c r="AR28" s="1043"/>
      <c r="AS28" s="1043"/>
      <c r="AT28" s="1043"/>
      <c r="AU28" s="1043" t="s">
        <v>486</v>
      </c>
      <c r="AV28" s="1043"/>
      <c r="AW28" s="1043"/>
      <c r="AX28" s="1043"/>
      <c r="AY28" s="1043"/>
      <c r="AZ28" s="1044" t="s">
        <v>486</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390</v>
      </c>
      <c r="C29" s="1031"/>
      <c r="D29" s="1031"/>
      <c r="E29" s="1031"/>
      <c r="F29" s="1031"/>
      <c r="G29" s="1031"/>
      <c r="H29" s="1031"/>
      <c r="I29" s="1031"/>
      <c r="J29" s="1031"/>
      <c r="K29" s="1031"/>
      <c r="L29" s="1031"/>
      <c r="M29" s="1031"/>
      <c r="N29" s="1031"/>
      <c r="O29" s="1031"/>
      <c r="P29" s="1032"/>
      <c r="Q29" s="1038">
        <v>82</v>
      </c>
      <c r="R29" s="1039"/>
      <c r="S29" s="1039"/>
      <c r="T29" s="1039"/>
      <c r="U29" s="1039"/>
      <c r="V29" s="1039">
        <v>73</v>
      </c>
      <c r="W29" s="1039"/>
      <c r="X29" s="1039"/>
      <c r="Y29" s="1039"/>
      <c r="Z29" s="1039"/>
      <c r="AA29" s="1039">
        <v>9</v>
      </c>
      <c r="AB29" s="1039"/>
      <c r="AC29" s="1039"/>
      <c r="AD29" s="1039"/>
      <c r="AE29" s="1040"/>
      <c r="AF29" s="1035">
        <v>9</v>
      </c>
      <c r="AG29" s="1036"/>
      <c r="AH29" s="1036"/>
      <c r="AI29" s="1036"/>
      <c r="AJ29" s="1037"/>
      <c r="AK29" s="980">
        <v>18</v>
      </c>
      <c r="AL29" s="971"/>
      <c r="AM29" s="971"/>
      <c r="AN29" s="971"/>
      <c r="AO29" s="971"/>
      <c r="AP29" s="971">
        <v>36</v>
      </c>
      <c r="AQ29" s="971"/>
      <c r="AR29" s="971"/>
      <c r="AS29" s="971"/>
      <c r="AT29" s="971"/>
      <c r="AU29" s="971">
        <v>7</v>
      </c>
      <c r="AV29" s="971"/>
      <c r="AW29" s="971"/>
      <c r="AX29" s="971"/>
      <c r="AY29" s="971"/>
      <c r="AZ29" s="1041" t="s">
        <v>486</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391</v>
      </c>
      <c r="C30" s="1031"/>
      <c r="D30" s="1031"/>
      <c r="E30" s="1031"/>
      <c r="F30" s="1031"/>
      <c r="G30" s="1031"/>
      <c r="H30" s="1031"/>
      <c r="I30" s="1031"/>
      <c r="J30" s="1031"/>
      <c r="K30" s="1031"/>
      <c r="L30" s="1031"/>
      <c r="M30" s="1031"/>
      <c r="N30" s="1031"/>
      <c r="O30" s="1031"/>
      <c r="P30" s="1032"/>
      <c r="Q30" s="1038">
        <v>408</v>
      </c>
      <c r="R30" s="1039"/>
      <c r="S30" s="1039"/>
      <c r="T30" s="1039"/>
      <c r="U30" s="1039"/>
      <c r="V30" s="1039">
        <v>407</v>
      </c>
      <c r="W30" s="1039"/>
      <c r="X30" s="1039"/>
      <c r="Y30" s="1039"/>
      <c r="Z30" s="1039"/>
      <c r="AA30" s="1039">
        <v>1</v>
      </c>
      <c r="AB30" s="1039"/>
      <c r="AC30" s="1039"/>
      <c r="AD30" s="1039"/>
      <c r="AE30" s="1040"/>
      <c r="AF30" s="1035">
        <v>1</v>
      </c>
      <c r="AG30" s="1036"/>
      <c r="AH30" s="1036"/>
      <c r="AI30" s="1036"/>
      <c r="AJ30" s="1037"/>
      <c r="AK30" s="980">
        <v>90</v>
      </c>
      <c r="AL30" s="971"/>
      <c r="AM30" s="971"/>
      <c r="AN30" s="971"/>
      <c r="AO30" s="971"/>
      <c r="AP30" s="971" t="s">
        <v>486</v>
      </c>
      <c r="AQ30" s="971"/>
      <c r="AR30" s="971"/>
      <c r="AS30" s="971"/>
      <c r="AT30" s="971"/>
      <c r="AU30" s="971" t="s">
        <v>486</v>
      </c>
      <c r="AV30" s="971"/>
      <c r="AW30" s="971"/>
      <c r="AX30" s="971"/>
      <c r="AY30" s="971"/>
      <c r="AZ30" s="1041" t="s">
        <v>486</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392</v>
      </c>
      <c r="C31" s="1031"/>
      <c r="D31" s="1031"/>
      <c r="E31" s="1031"/>
      <c r="F31" s="1031"/>
      <c r="G31" s="1031"/>
      <c r="H31" s="1031"/>
      <c r="I31" s="1031"/>
      <c r="J31" s="1031"/>
      <c r="K31" s="1031"/>
      <c r="L31" s="1031"/>
      <c r="M31" s="1031"/>
      <c r="N31" s="1031"/>
      <c r="O31" s="1031"/>
      <c r="P31" s="1032"/>
      <c r="Q31" s="1038">
        <v>716</v>
      </c>
      <c r="R31" s="1039"/>
      <c r="S31" s="1039"/>
      <c r="T31" s="1039"/>
      <c r="U31" s="1039"/>
      <c r="V31" s="1039">
        <v>668</v>
      </c>
      <c r="W31" s="1039"/>
      <c r="X31" s="1039"/>
      <c r="Y31" s="1039"/>
      <c r="Z31" s="1039"/>
      <c r="AA31" s="1039">
        <v>49</v>
      </c>
      <c r="AB31" s="1039"/>
      <c r="AC31" s="1039"/>
      <c r="AD31" s="1039"/>
      <c r="AE31" s="1040"/>
      <c r="AF31" s="1035">
        <v>820</v>
      </c>
      <c r="AG31" s="1036"/>
      <c r="AH31" s="1036"/>
      <c r="AI31" s="1036"/>
      <c r="AJ31" s="1037"/>
      <c r="AK31" s="980">
        <v>32</v>
      </c>
      <c r="AL31" s="971"/>
      <c r="AM31" s="971"/>
      <c r="AN31" s="971"/>
      <c r="AO31" s="971"/>
      <c r="AP31" s="971">
        <v>2211</v>
      </c>
      <c r="AQ31" s="971"/>
      <c r="AR31" s="971"/>
      <c r="AS31" s="971"/>
      <c r="AT31" s="971"/>
      <c r="AU31" s="971">
        <v>64</v>
      </c>
      <c r="AV31" s="971"/>
      <c r="AW31" s="971"/>
      <c r="AX31" s="971"/>
      <c r="AY31" s="971"/>
      <c r="AZ31" s="1041" t="s">
        <v>486</v>
      </c>
      <c r="BA31" s="1041"/>
      <c r="BB31" s="1041"/>
      <c r="BC31" s="1041"/>
      <c r="BD31" s="1041"/>
      <c r="BE31" s="972" t="s">
        <v>393</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394</v>
      </c>
      <c r="C32" s="1031"/>
      <c r="D32" s="1031"/>
      <c r="E32" s="1031"/>
      <c r="F32" s="1031"/>
      <c r="G32" s="1031"/>
      <c r="H32" s="1031"/>
      <c r="I32" s="1031"/>
      <c r="J32" s="1031"/>
      <c r="K32" s="1031"/>
      <c r="L32" s="1031"/>
      <c r="M32" s="1031"/>
      <c r="N32" s="1031"/>
      <c r="O32" s="1031"/>
      <c r="P32" s="1032"/>
      <c r="Q32" s="1038">
        <v>1406</v>
      </c>
      <c r="R32" s="1039"/>
      <c r="S32" s="1039"/>
      <c r="T32" s="1039"/>
      <c r="U32" s="1039"/>
      <c r="V32" s="1039">
        <v>1349</v>
      </c>
      <c r="W32" s="1039"/>
      <c r="X32" s="1039"/>
      <c r="Y32" s="1039"/>
      <c r="Z32" s="1039"/>
      <c r="AA32" s="1039">
        <v>56</v>
      </c>
      <c r="AB32" s="1039"/>
      <c r="AC32" s="1039"/>
      <c r="AD32" s="1039"/>
      <c r="AE32" s="1040"/>
      <c r="AF32" s="1035">
        <v>90</v>
      </c>
      <c r="AG32" s="1036"/>
      <c r="AH32" s="1036"/>
      <c r="AI32" s="1036"/>
      <c r="AJ32" s="1037"/>
      <c r="AK32" s="980">
        <v>719</v>
      </c>
      <c r="AL32" s="971"/>
      <c r="AM32" s="971"/>
      <c r="AN32" s="971"/>
      <c r="AO32" s="971"/>
      <c r="AP32" s="971">
        <v>10348</v>
      </c>
      <c r="AQ32" s="971"/>
      <c r="AR32" s="971"/>
      <c r="AS32" s="971"/>
      <c r="AT32" s="971"/>
      <c r="AU32" s="971">
        <v>10254</v>
      </c>
      <c r="AV32" s="971"/>
      <c r="AW32" s="971"/>
      <c r="AX32" s="971"/>
      <c r="AY32" s="971"/>
      <c r="AZ32" s="1041" t="s">
        <v>486</v>
      </c>
      <c r="BA32" s="1041"/>
      <c r="BB32" s="1041"/>
      <c r="BC32" s="1041"/>
      <c r="BD32" s="1041"/>
      <c r="BE32" s="972" t="s">
        <v>393</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395</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377</v>
      </c>
      <c r="B63" s="937" t="s">
        <v>396</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930</v>
      </c>
      <c r="AG63" s="959"/>
      <c r="AH63" s="959"/>
      <c r="AI63" s="959"/>
      <c r="AJ63" s="1022"/>
      <c r="AK63" s="1023"/>
      <c r="AL63" s="963"/>
      <c r="AM63" s="963"/>
      <c r="AN63" s="963"/>
      <c r="AO63" s="963"/>
      <c r="AP63" s="959">
        <f>SUM(AP28:AT62)</f>
        <v>12595</v>
      </c>
      <c r="AQ63" s="959"/>
      <c r="AR63" s="959"/>
      <c r="AS63" s="959"/>
      <c r="AT63" s="959"/>
      <c r="AU63" s="959">
        <f>SUM(AU28:AY62)</f>
        <v>10325</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398</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399</v>
      </c>
      <c r="AV66" s="1002"/>
      <c r="AW66" s="1002"/>
      <c r="AX66" s="1002"/>
      <c r="AY66" s="1003"/>
      <c r="AZ66" s="1001" t="s">
        <v>365</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550</v>
      </c>
      <c r="C68" s="986"/>
      <c r="D68" s="986"/>
      <c r="E68" s="986"/>
      <c r="F68" s="986"/>
      <c r="G68" s="986"/>
      <c r="H68" s="986"/>
      <c r="I68" s="986"/>
      <c r="J68" s="986"/>
      <c r="K68" s="986"/>
      <c r="L68" s="986"/>
      <c r="M68" s="986"/>
      <c r="N68" s="986"/>
      <c r="O68" s="986"/>
      <c r="P68" s="987"/>
      <c r="Q68" s="988">
        <v>7342</v>
      </c>
      <c r="R68" s="982"/>
      <c r="S68" s="982"/>
      <c r="T68" s="982"/>
      <c r="U68" s="982"/>
      <c r="V68" s="982">
        <v>7213</v>
      </c>
      <c r="W68" s="982"/>
      <c r="X68" s="982"/>
      <c r="Y68" s="982"/>
      <c r="Z68" s="982"/>
      <c r="AA68" s="982">
        <v>129</v>
      </c>
      <c r="AB68" s="982"/>
      <c r="AC68" s="982"/>
      <c r="AD68" s="982"/>
      <c r="AE68" s="982"/>
      <c r="AF68" s="982">
        <v>129</v>
      </c>
      <c r="AG68" s="982"/>
      <c r="AH68" s="982"/>
      <c r="AI68" s="982"/>
      <c r="AJ68" s="982"/>
      <c r="AK68" s="982">
        <v>2723</v>
      </c>
      <c r="AL68" s="982"/>
      <c r="AM68" s="982"/>
      <c r="AN68" s="982"/>
      <c r="AO68" s="982"/>
      <c r="AP68" s="982" t="s">
        <v>486</v>
      </c>
      <c r="AQ68" s="982"/>
      <c r="AR68" s="982"/>
      <c r="AS68" s="982"/>
      <c r="AT68" s="982"/>
      <c r="AU68" s="982" t="s">
        <v>486</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551</v>
      </c>
      <c r="C69" s="975"/>
      <c r="D69" s="975"/>
      <c r="E69" s="975"/>
      <c r="F69" s="975"/>
      <c r="G69" s="975"/>
      <c r="H69" s="975"/>
      <c r="I69" s="975"/>
      <c r="J69" s="975"/>
      <c r="K69" s="975"/>
      <c r="L69" s="975"/>
      <c r="M69" s="975"/>
      <c r="N69" s="975"/>
      <c r="O69" s="975"/>
      <c r="P69" s="976"/>
      <c r="Q69" s="977">
        <v>75</v>
      </c>
      <c r="R69" s="971"/>
      <c r="S69" s="971"/>
      <c r="T69" s="971"/>
      <c r="U69" s="971"/>
      <c r="V69" s="971">
        <v>71</v>
      </c>
      <c r="W69" s="971"/>
      <c r="X69" s="971"/>
      <c r="Y69" s="971"/>
      <c r="Z69" s="971"/>
      <c r="AA69" s="971">
        <v>4</v>
      </c>
      <c r="AB69" s="971"/>
      <c r="AC69" s="971"/>
      <c r="AD69" s="971"/>
      <c r="AE69" s="971"/>
      <c r="AF69" s="971">
        <v>4</v>
      </c>
      <c r="AG69" s="971"/>
      <c r="AH69" s="971"/>
      <c r="AI69" s="971"/>
      <c r="AJ69" s="971"/>
      <c r="AK69" s="971">
        <v>5</v>
      </c>
      <c r="AL69" s="971"/>
      <c r="AM69" s="971"/>
      <c r="AN69" s="971"/>
      <c r="AO69" s="971"/>
      <c r="AP69" s="971" t="s">
        <v>486</v>
      </c>
      <c r="AQ69" s="971"/>
      <c r="AR69" s="971"/>
      <c r="AS69" s="971"/>
      <c r="AT69" s="971"/>
      <c r="AU69" s="971" t="s">
        <v>486</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552</v>
      </c>
      <c r="C70" s="975"/>
      <c r="D70" s="975"/>
      <c r="E70" s="975"/>
      <c r="F70" s="975"/>
      <c r="G70" s="975"/>
      <c r="H70" s="975"/>
      <c r="I70" s="975"/>
      <c r="J70" s="975"/>
      <c r="K70" s="975"/>
      <c r="L70" s="975"/>
      <c r="M70" s="975"/>
      <c r="N70" s="975"/>
      <c r="O70" s="975"/>
      <c r="P70" s="976"/>
      <c r="Q70" s="977">
        <v>117</v>
      </c>
      <c r="R70" s="971"/>
      <c r="S70" s="971"/>
      <c r="T70" s="971"/>
      <c r="U70" s="971"/>
      <c r="V70" s="971">
        <v>94</v>
      </c>
      <c r="W70" s="971"/>
      <c r="X70" s="971"/>
      <c r="Y70" s="971"/>
      <c r="Z70" s="971"/>
      <c r="AA70" s="971">
        <v>23</v>
      </c>
      <c r="AB70" s="971"/>
      <c r="AC70" s="971"/>
      <c r="AD70" s="971"/>
      <c r="AE70" s="971"/>
      <c r="AF70" s="971">
        <v>23</v>
      </c>
      <c r="AG70" s="971"/>
      <c r="AH70" s="971"/>
      <c r="AI70" s="971"/>
      <c r="AJ70" s="971"/>
      <c r="AK70" s="971" t="s">
        <v>486</v>
      </c>
      <c r="AL70" s="971"/>
      <c r="AM70" s="971"/>
      <c r="AN70" s="971"/>
      <c r="AO70" s="971"/>
      <c r="AP70" s="971" t="s">
        <v>486</v>
      </c>
      <c r="AQ70" s="971"/>
      <c r="AR70" s="971"/>
      <c r="AS70" s="971"/>
      <c r="AT70" s="971"/>
      <c r="AU70" s="971" t="s">
        <v>486</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553</v>
      </c>
      <c r="C71" s="975"/>
      <c r="D71" s="975"/>
      <c r="E71" s="975"/>
      <c r="F71" s="975"/>
      <c r="G71" s="975"/>
      <c r="H71" s="975"/>
      <c r="I71" s="975"/>
      <c r="J71" s="975"/>
      <c r="K71" s="975"/>
      <c r="L71" s="975"/>
      <c r="M71" s="975"/>
      <c r="N71" s="975"/>
      <c r="O71" s="975"/>
      <c r="P71" s="976"/>
      <c r="Q71" s="977">
        <v>800</v>
      </c>
      <c r="R71" s="971"/>
      <c r="S71" s="971"/>
      <c r="T71" s="971"/>
      <c r="U71" s="971"/>
      <c r="V71" s="971">
        <v>761</v>
      </c>
      <c r="W71" s="971"/>
      <c r="X71" s="971"/>
      <c r="Y71" s="971"/>
      <c r="Z71" s="971"/>
      <c r="AA71" s="971">
        <v>39</v>
      </c>
      <c r="AB71" s="971"/>
      <c r="AC71" s="971"/>
      <c r="AD71" s="971"/>
      <c r="AE71" s="971"/>
      <c r="AF71" s="971">
        <v>39</v>
      </c>
      <c r="AG71" s="971"/>
      <c r="AH71" s="971"/>
      <c r="AI71" s="971"/>
      <c r="AJ71" s="971"/>
      <c r="AK71" s="971" t="s">
        <v>554</v>
      </c>
      <c r="AL71" s="971"/>
      <c r="AM71" s="971"/>
      <c r="AN71" s="971"/>
      <c r="AO71" s="971"/>
      <c r="AP71" s="971" t="s">
        <v>486</v>
      </c>
      <c r="AQ71" s="971"/>
      <c r="AR71" s="971"/>
      <c r="AS71" s="971"/>
      <c r="AT71" s="971"/>
      <c r="AU71" s="971" t="s">
        <v>486</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555</v>
      </c>
      <c r="C72" s="975"/>
      <c r="D72" s="975"/>
      <c r="E72" s="975"/>
      <c r="F72" s="975"/>
      <c r="G72" s="975"/>
      <c r="H72" s="975"/>
      <c r="I72" s="975"/>
      <c r="J72" s="975"/>
      <c r="K72" s="975"/>
      <c r="L72" s="975"/>
      <c r="M72" s="975"/>
      <c r="N72" s="975"/>
      <c r="O72" s="975"/>
      <c r="P72" s="976"/>
      <c r="Q72" s="977">
        <v>156266</v>
      </c>
      <c r="R72" s="971"/>
      <c r="S72" s="971"/>
      <c r="T72" s="971"/>
      <c r="U72" s="971"/>
      <c r="V72" s="971">
        <v>153668</v>
      </c>
      <c r="W72" s="971"/>
      <c r="X72" s="971"/>
      <c r="Y72" s="971"/>
      <c r="Z72" s="971"/>
      <c r="AA72" s="971">
        <v>2598</v>
      </c>
      <c r="AB72" s="971"/>
      <c r="AC72" s="971"/>
      <c r="AD72" s="971"/>
      <c r="AE72" s="971"/>
      <c r="AF72" s="971">
        <v>2598</v>
      </c>
      <c r="AG72" s="971"/>
      <c r="AH72" s="971"/>
      <c r="AI72" s="971"/>
      <c r="AJ72" s="971"/>
      <c r="AK72" s="971">
        <v>1803</v>
      </c>
      <c r="AL72" s="971"/>
      <c r="AM72" s="971"/>
      <c r="AN72" s="971"/>
      <c r="AO72" s="971"/>
      <c r="AP72" s="971" t="s">
        <v>486</v>
      </c>
      <c r="AQ72" s="971"/>
      <c r="AR72" s="971"/>
      <c r="AS72" s="971"/>
      <c r="AT72" s="971"/>
      <c r="AU72" s="971" t="s">
        <v>486</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t="s">
        <v>556</v>
      </c>
      <c r="C73" s="975"/>
      <c r="D73" s="975"/>
      <c r="E73" s="975"/>
      <c r="F73" s="975"/>
      <c r="G73" s="975"/>
      <c r="H73" s="975"/>
      <c r="I73" s="975"/>
      <c r="J73" s="975"/>
      <c r="K73" s="975"/>
      <c r="L73" s="975"/>
      <c r="M73" s="975"/>
      <c r="N73" s="975"/>
      <c r="O73" s="975"/>
      <c r="P73" s="976"/>
      <c r="Q73" s="977">
        <v>2426</v>
      </c>
      <c r="R73" s="971"/>
      <c r="S73" s="971"/>
      <c r="T73" s="971"/>
      <c r="U73" s="971"/>
      <c r="V73" s="971">
        <v>1368</v>
      </c>
      <c r="W73" s="971"/>
      <c r="X73" s="971"/>
      <c r="Y73" s="971"/>
      <c r="Z73" s="971"/>
      <c r="AA73" s="971">
        <v>1059</v>
      </c>
      <c r="AB73" s="971"/>
      <c r="AC73" s="971"/>
      <c r="AD73" s="971"/>
      <c r="AE73" s="971"/>
      <c r="AF73" s="971">
        <v>1059</v>
      </c>
      <c r="AG73" s="971"/>
      <c r="AH73" s="971"/>
      <c r="AI73" s="971"/>
      <c r="AJ73" s="971"/>
      <c r="AK73" s="971">
        <v>1168</v>
      </c>
      <c r="AL73" s="971"/>
      <c r="AM73" s="971"/>
      <c r="AN73" s="971"/>
      <c r="AO73" s="971"/>
      <c r="AP73" s="971" t="s">
        <v>554</v>
      </c>
      <c r="AQ73" s="971"/>
      <c r="AR73" s="971"/>
      <c r="AS73" s="971"/>
      <c r="AT73" s="971"/>
      <c r="AU73" s="971" t="s">
        <v>554</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t="s">
        <v>557</v>
      </c>
      <c r="C74" s="975"/>
      <c r="D74" s="975"/>
      <c r="E74" s="975"/>
      <c r="F74" s="975"/>
      <c r="G74" s="975"/>
      <c r="H74" s="975"/>
      <c r="I74" s="975"/>
      <c r="J74" s="975"/>
      <c r="K74" s="975"/>
      <c r="L74" s="975"/>
      <c r="M74" s="975"/>
      <c r="N74" s="975"/>
      <c r="O74" s="975"/>
      <c r="P74" s="976"/>
      <c r="Q74" s="977">
        <v>15847</v>
      </c>
      <c r="R74" s="971"/>
      <c r="S74" s="971"/>
      <c r="T74" s="971"/>
      <c r="U74" s="971"/>
      <c r="V74" s="971">
        <v>15847</v>
      </c>
      <c r="W74" s="971"/>
      <c r="X74" s="971"/>
      <c r="Y74" s="971"/>
      <c r="Z74" s="971"/>
      <c r="AA74" s="971" t="s">
        <v>554</v>
      </c>
      <c r="AB74" s="971"/>
      <c r="AC74" s="971"/>
      <c r="AD74" s="971"/>
      <c r="AE74" s="971"/>
      <c r="AF74" s="971" t="s">
        <v>554</v>
      </c>
      <c r="AG74" s="971"/>
      <c r="AH74" s="971"/>
      <c r="AI74" s="971"/>
      <c r="AJ74" s="971"/>
      <c r="AK74" s="971">
        <v>1264</v>
      </c>
      <c r="AL74" s="971"/>
      <c r="AM74" s="971"/>
      <c r="AN74" s="971"/>
      <c r="AO74" s="971"/>
      <c r="AP74" s="971" t="s">
        <v>554</v>
      </c>
      <c r="AQ74" s="971"/>
      <c r="AR74" s="971"/>
      <c r="AS74" s="971"/>
      <c r="AT74" s="971"/>
      <c r="AU74" s="971" t="s">
        <v>554</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t="s">
        <v>558</v>
      </c>
      <c r="C75" s="975"/>
      <c r="D75" s="975"/>
      <c r="E75" s="975"/>
      <c r="F75" s="975"/>
      <c r="G75" s="975"/>
      <c r="H75" s="975"/>
      <c r="I75" s="975"/>
      <c r="J75" s="975"/>
      <c r="K75" s="975"/>
      <c r="L75" s="975"/>
      <c r="M75" s="975"/>
      <c r="N75" s="975"/>
      <c r="O75" s="975"/>
      <c r="P75" s="976"/>
      <c r="Q75" s="978">
        <v>324</v>
      </c>
      <c r="R75" s="979"/>
      <c r="S75" s="979"/>
      <c r="T75" s="979"/>
      <c r="U75" s="980"/>
      <c r="V75" s="981">
        <v>172</v>
      </c>
      <c r="W75" s="979"/>
      <c r="X75" s="979"/>
      <c r="Y75" s="979"/>
      <c r="Z75" s="980"/>
      <c r="AA75" s="981">
        <v>152</v>
      </c>
      <c r="AB75" s="979"/>
      <c r="AC75" s="979"/>
      <c r="AD75" s="979"/>
      <c r="AE75" s="980"/>
      <c r="AF75" s="981">
        <v>152</v>
      </c>
      <c r="AG75" s="979"/>
      <c r="AH75" s="979"/>
      <c r="AI75" s="979"/>
      <c r="AJ75" s="980"/>
      <c r="AK75" s="981" t="s">
        <v>554</v>
      </c>
      <c r="AL75" s="979"/>
      <c r="AM75" s="979"/>
      <c r="AN75" s="979"/>
      <c r="AO75" s="980"/>
      <c r="AP75" s="981">
        <v>115</v>
      </c>
      <c r="AQ75" s="979"/>
      <c r="AR75" s="979"/>
      <c r="AS75" s="979"/>
      <c r="AT75" s="980"/>
      <c r="AU75" s="981" t="s">
        <v>554</v>
      </c>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377</v>
      </c>
      <c r="B88" s="937" t="s">
        <v>400</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f>SUM(AF68:AJ87)</f>
        <v>4004</v>
      </c>
      <c r="AG88" s="959"/>
      <c r="AH88" s="959"/>
      <c r="AI88" s="959"/>
      <c r="AJ88" s="959"/>
      <c r="AK88" s="963"/>
      <c r="AL88" s="963"/>
      <c r="AM88" s="963"/>
      <c r="AN88" s="963"/>
      <c r="AO88" s="963"/>
      <c r="AP88" s="959">
        <f>SUM(AP68:AT87)</f>
        <v>115</v>
      </c>
      <c r="AQ88" s="959"/>
      <c r="AR88" s="959"/>
      <c r="AS88" s="959"/>
      <c r="AT88" s="959"/>
      <c r="AU88" s="959" t="s">
        <v>559</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937" t="s">
        <v>401</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f>SUM(CR7:CV88)</f>
        <v>20</v>
      </c>
      <c r="CS102" s="953"/>
      <c r="CT102" s="953"/>
      <c r="CU102" s="953"/>
      <c r="CV102" s="954"/>
      <c r="CW102" s="952" t="s">
        <v>559</v>
      </c>
      <c r="CX102" s="953"/>
      <c r="CY102" s="953"/>
      <c r="CZ102" s="953"/>
      <c r="DA102" s="954"/>
      <c r="DB102" s="952" t="s">
        <v>559</v>
      </c>
      <c r="DC102" s="953"/>
      <c r="DD102" s="953"/>
      <c r="DE102" s="953"/>
      <c r="DF102" s="954"/>
      <c r="DG102" s="952" t="s">
        <v>559</v>
      </c>
      <c r="DH102" s="953"/>
      <c r="DI102" s="953"/>
      <c r="DJ102" s="953"/>
      <c r="DK102" s="954"/>
      <c r="DL102" s="952" t="s">
        <v>559</v>
      </c>
      <c r="DM102" s="953"/>
      <c r="DN102" s="953"/>
      <c r="DO102" s="953"/>
      <c r="DP102" s="954"/>
      <c r="DQ102" s="952" t="s">
        <v>559</v>
      </c>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402</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403</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406</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407</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408</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409</v>
      </c>
      <c r="AB109" s="896"/>
      <c r="AC109" s="896"/>
      <c r="AD109" s="896"/>
      <c r="AE109" s="897"/>
      <c r="AF109" s="898" t="s">
        <v>410</v>
      </c>
      <c r="AG109" s="896"/>
      <c r="AH109" s="896"/>
      <c r="AI109" s="896"/>
      <c r="AJ109" s="897"/>
      <c r="AK109" s="898" t="s">
        <v>295</v>
      </c>
      <c r="AL109" s="896"/>
      <c r="AM109" s="896"/>
      <c r="AN109" s="896"/>
      <c r="AO109" s="897"/>
      <c r="AP109" s="898" t="s">
        <v>411</v>
      </c>
      <c r="AQ109" s="896"/>
      <c r="AR109" s="896"/>
      <c r="AS109" s="896"/>
      <c r="AT109" s="929"/>
      <c r="AU109" s="895" t="s">
        <v>408</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409</v>
      </c>
      <c r="BR109" s="896"/>
      <c r="BS109" s="896"/>
      <c r="BT109" s="896"/>
      <c r="BU109" s="897"/>
      <c r="BV109" s="898" t="s">
        <v>410</v>
      </c>
      <c r="BW109" s="896"/>
      <c r="BX109" s="896"/>
      <c r="BY109" s="896"/>
      <c r="BZ109" s="897"/>
      <c r="CA109" s="898" t="s">
        <v>295</v>
      </c>
      <c r="CB109" s="896"/>
      <c r="CC109" s="896"/>
      <c r="CD109" s="896"/>
      <c r="CE109" s="897"/>
      <c r="CF109" s="936" t="s">
        <v>411</v>
      </c>
      <c r="CG109" s="936"/>
      <c r="CH109" s="936"/>
      <c r="CI109" s="936"/>
      <c r="CJ109" s="936"/>
      <c r="CK109" s="898" t="s">
        <v>412</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409</v>
      </c>
      <c r="DH109" s="896"/>
      <c r="DI109" s="896"/>
      <c r="DJ109" s="896"/>
      <c r="DK109" s="897"/>
      <c r="DL109" s="898" t="s">
        <v>410</v>
      </c>
      <c r="DM109" s="896"/>
      <c r="DN109" s="896"/>
      <c r="DO109" s="896"/>
      <c r="DP109" s="897"/>
      <c r="DQ109" s="898" t="s">
        <v>295</v>
      </c>
      <c r="DR109" s="896"/>
      <c r="DS109" s="896"/>
      <c r="DT109" s="896"/>
      <c r="DU109" s="897"/>
      <c r="DV109" s="898" t="s">
        <v>411</v>
      </c>
      <c r="DW109" s="896"/>
      <c r="DX109" s="896"/>
      <c r="DY109" s="896"/>
      <c r="DZ109" s="929"/>
    </row>
    <row r="110" spans="1:131" s="218" customFormat="1" ht="26.25" customHeight="1" x14ac:dyDescent="0.15">
      <c r="A110" s="807" t="s">
        <v>413</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1707117</v>
      </c>
      <c r="AB110" s="889"/>
      <c r="AC110" s="889"/>
      <c r="AD110" s="889"/>
      <c r="AE110" s="890"/>
      <c r="AF110" s="891">
        <v>1627454</v>
      </c>
      <c r="AG110" s="889"/>
      <c r="AH110" s="889"/>
      <c r="AI110" s="889"/>
      <c r="AJ110" s="890"/>
      <c r="AK110" s="891">
        <v>1673596</v>
      </c>
      <c r="AL110" s="889"/>
      <c r="AM110" s="889"/>
      <c r="AN110" s="889"/>
      <c r="AO110" s="890"/>
      <c r="AP110" s="892">
        <v>22</v>
      </c>
      <c r="AQ110" s="893"/>
      <c r="AR110" s="893"/>
      <c r="AS110" s="893"/>
      <c r="AT110" s="894"/>
      <c r="AU110" s="930" t="s">
        <v>69</v>
      </c>
      <c r="AV110" s="931"/>
      <c r="AW110" s="931"/>
      <c r="AX110" s="931"/>
      <c r="AY110" s="931"/>
      <c r="AZ110" s="860" t="s">
        <v>414</v>
      </c>
      <c r="BA110" s="808"/>
      <c r="BB110" s="808"/>
      <c r="BC110" s="808"/>
      <c r="BD110" s="808"/>
      <c r="BE110" s="808"/>
      <c r="BF110" s="808"/>
      <c r="BG110" s="808"/>
      <c r="BH110" s="808"/>
      <c r="BI110" s="808"/>
      <c r="BJ110" s="808"/>
      <c r="BK110" s="808"/>
      <c r="BL110" s="808"/>
      <c r="BM110" s="808"/>
      <c r="BN110" s="808"/>
      <c r="BO110" s="808"/>
      <c r="BP110" s="809"/>
      <c r="BQ110" s="861">
        <v>13855487</v>
      </c>
      <c r="BR110" s="842"/>
      <c r="BS110" s="842"/>
      <c r="BT110" s="842"/>
      <c r="BU110" s="842"/>
      <c r="BV110" s="842">
        <v>13190022</v>
      </c>
      <c r="BW110" s="842"/>
      <c r="BX110" s="842"/>
      <c r="BY110" s="842"/>
      <c r="BZ110" s="842"/>
      <c r="CA110" s="842">
        <v>12396221</v>
      </c>
      <c r="CB110" s="842"/>
      <c r="CC110" s="842"/>
      <c r="CD110" s="842"/>
      <c r="CE110" s="842"/>
      <c r="CF110" s="866">
        <v>163.1</v>
      </c>
      <c r="CG110" s="867"/>
      <c r="CH110" s="867"/>
      <c r="CI110" s="867"/>
      <c r="CJ110" s="867"/>
      <c r="CK110" s="926" t="s">
        <v>415</v>
      </c>
      <c r="CL110" s="819"/>
      <c r="CM110" s="860" t="s">
        <v>416</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15">
      <c r="A111" s="774" t="s">
        <v>417</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418</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419</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15">
      <c r="A112" s="912" t="s">
        <v>420</v>
      </c>
      <c r="B112" s="913"/>
      <c r="C112" s="752" t="s">
        <v>421</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422</v>
      </c>
      <c r="BA112" s="752"/>
      <c r="BB112" s="752"/>
      <c r="BC112" s="752"/>
      <c r="BD112" s="752"/>
      <c r="BE112" s="752"/>
      <c r="BF112" s="752"/>
      <c r="BG112" s="752"/>
      <c r="BH112" s="752"/>
      <c r="BI112" s="752"/>
      <c r="BJ112" s="752"/>
      <c r="BK112" s="752"/>
      <c r="BL112" s="752"/>
      <c r="BM112" s="752"/>
      <c r="BN112" s="752"/>
      <c r="BO112" s="752"/>
      <c r="BP112" s="753"/>
      <c r="BQ112" s="816">
        <v>11283340</v>
      </c>
      <c r="BR112" s="817"/>
      <c r="BS112" s="817"/>
      <c r="BT112" s="817"/>
      <c r="BU112" s="817"/>
      <c r="BV112" s="817">
        <v>11010176</v>
      </c>
      <c r="BW112" s="817"/>
      <c r="BX112" s="817"/>
      <c r="BY112" s="817"/>
      <c r="BZ112" s="817"/>
      <c r="CA112" s="817">
        <v>10325545</v>
      </c>
      <c r="CB112" s="817"/>
      <c r="CC112" s="817"/>
      <c r="CD112" s="817"/>
      <c r="CE112" s="817"/>
      <c r="CF112" s="875">
        <v>135.80000000000001</v>
      </c>
      <c r="CG112" s="876"/>
      <c r="CH112" s="876"/>
      <c r="CI112" s="876"/>
      <c r="CJ112" s="876"/>
      <c r="CK112" s="927"/>
      <c r="CL112" s="821"/>
      <c r="CM112" s="815" t="s">
        <v>423</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15">
      <c r="A113" s="914"/>
      <c r="B113" s="915"/>
      <c r="C113" s="752" t="s">
        <v>424</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793279</v>
      </c>
      <c r="AB113" s="919"/>
      <c r="AC113" s="919"/>
      <c r="AD113" s="919"/>
      <c r="AE113" s="920"/>
      <c r="AF113" s="921">
        <v>586660</v>
      </c>
      <c r="AG113" s="919"/>
      <c r="AH113" s="919"/>
      <c r="AI113" s="919"/>
      <c r="AJ113" s="920"/>
      <c r="AK113" s="921">
        <v>606763</v>
      </c>
      <c r="AL113" s="919"/>
      <c r="AM113" s="919"/>
      <c r="AN113" s="919"/>
      <c r="AO113" s="920"/>
      <c r="AP113" s="922">
        <v>8</v>
      </c>
      <c r="AQ113" s="923"/>
      <c r="AR113" s="923"/>
      <c r="AS113" s="923"/>
      <c r="AT113" s="924"/>
      <c r="AU113" s="932"/>
      <c r="AV113" s="933"/>
      <c r="AW113" s="933"/>
      <c r="AX113" s="933"/>
      <c r="AY113" s="933"/>
      <c r="AZ113" s="815" t="s">
        <v>425</v>
      </c>
      <c r="BA113" s="752"/>
      <c r="BB113" s="752"/>
      <c r="BC113" s="752"/>
      <c r="BD113" s="752"/>
      <c r="BE113" s="752"/>
      <c r="BF113" s="752"/>
      <c r="BG113" s="752"/>
      <c r="BH113" s="752"/>
      <c r="BI113" s="752"/>
      <c r="BJ113" s="752"/>
      <c r="BK113" s="752"/>
      <c r="BL113" s="752"/>
      <c r="BM113" s="752"/>
      <c r="BN113" s="752"/>
      <c r="BO113" s="752"/>
      <c r="BP113" s="753"/>
      <c r="BQ113" s="816" t="s">
        <v>122</v>
      </c>
      <c r="BR113" s="817"/>
      <c r="BS113" s="817"/>
      <c r="BT113" s="817"/>
      <c r="BU113" s="817"/>
      <c r="BV113" s="817" t="s">
        <v>122</v>
      </c>
      <c r="BW113" s="817"/>
      <c r="BX113" s="817"/>
      <c r="BY113" s="817"/>
      <c r="BZ113" s="817"/>
      <c r="CA113" s="817" t="s">
        <v>122</v>
      </c>
      <c r="CB113" s="817"/>
      <c r="CC113" s="817"/>
      <c r="CD113" s="817"/>
      <c r="CE113" s="817"/>
      <c r="CF113" s="875" t="s">
        <v>122</v>
      </c>
      <c r="CG113" s="876"/>
      <c r="CH113" s="876"/>
      <c r="CI113" s="876"/>
      <c r="CJ113" s="876"/>
      <c r="CK113" s="927"/>
      <c r="CL113" s="821"/>
      <c r="CM113" s="815" t="s">
        <v>426</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15">
      <c r="A114" s="914"/>
      <c r="B114" s="915"/>
      <c r="C114" s="752" t="s">
        <v>427</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t="s">
        <v>122</v>
      </c>
      <c r="AB114" s="780"/>
      <c r="AC114" s="780"/>
      <c r="AD114" s="780"/>
      <c r="AE114" s="781"/>
      <c r="AF114" s="782" t="s">
        <v>122</v>
      </c>
      <c r="AG114" s="780"/>
      <c r="AH114" s="780"/>
      <c r="AI114" s="780"/>
      <c r="AJ114" s="781"/>
      <c r="AK114" s="782" t="s">
        <v>122</v>
      </c>
      <c r="AL114" s="780"/>
      <c r="AM114" s="780"/>
      <c r="AN114" s="780"/>
      <c r="AO114" s="781"/>
      <c r="AP114" s="824" t="s">
        <v>122</v>
      </c>
      <c r="AQ114" s="825"/>
      <c r="AR114" s="825"/>
      <c r="AS114" s="825"/>
      <c r="AT114" s="826"/>
      <c r="AU114" s="932"/>
      <c r="AV114" s="933"/>
      <c r="AW114" s="933"/>
      <c r="AX114" s="933"/>
      <c r="AY114" s="933"/>
      <c r="AZ114" s="815" t="s">
        <v>428</v>
      </c>
      <c r="BA114" s="752"/>
      <c r="BB114" s="752"/>
      <c r="BC114" s="752"/>
      <c r="BD114" s="752"/>
      <c r="BE114" s="752"/>
      <c r="BF114" s="752"/>
      <c r="BG114" s="752"/>
      <c r="BH114" s="752"/>
      <c r="BI114" s="752"/>
      <c r="BJ114" s="752"/>
      <c r="BK114" s="752"/>
      <c r="BL114" s="752"/>
      <c r="BM114" s="752"/>
      <c r="BN114" s="752"/>
      <c r="BO114" s="752"/>
      <c r="BP114" s="753"/>
      <c r="BQ114" s="816">
        <v>1790073</v>
      </c>
      <c r="BR114" s="817"/>
      <c r="BS114" s="817"/>
      <c r="BT114" s="817"/>
      <c r="BU114" s="817"/>
      <c r="BV114" s="817">
        <v>1810441</v>
      </c>
      <c r="BW114" s="817"/>
      <c r="BX114" s="817"/>
      <c r="BY114" s="817"/>
      <c r="BZ114" s="817"/>
      <c r="CA114" s="817">
        <v>1877325</v>
      </c>
      <c r="CB114" s="817"/>
      <c r="CC114" s="817"/>
      <c r="CD114" s="817"/>
      <c r="CE114" s="817"/>
      <c r="CF114" s="875">
        <v>24.7</v>
      </c>
      <c r="CG114" s="876"/>
      <c r="CH114" s="876"/>
      <c r="CI114" s="876"/>
      <c r="CJ114" s="876"/>
      <c r="CK114" s="927"/>
      <c r="CL114" s="821"/>
      <c r="CM114" s="815" t="s">
        <v>429</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430</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431</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432</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15">
      <c r="A116" s="916"/>
      <c r="B116" s="917"/>
      <c r="C116" s="839" t="s">
        <v>433</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434</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435</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15">
      <c r="A117" s="895" t="s">
        <v>178</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436</v>
      </c>
      <c r="Z117" s="897"/>
      <c r="AA117" s="902">
        <v>2500396</v>
      </c>
      <c r="AB117" s="903"/>
      <c r="AC117" s="903"/>
      <c r="AD117" s="903"/>
      <c r="AE117" s="904"/>
      <c r="AF117" s="905">
        <v>2214114</v>
      </c>
      <c r="AG117" s="903"/>
      <c r="AH117" s="903"/>
      <c r="AI117" s="903"/>
      <c r="AJ117" s="904"/>
      <c r="AK117" s="905">
        <v>2280359</v>
      </c>
      <c r="AL117" s="903"/>
      <c r="AM117" s="903"/>
      <c r="AN117" s="903"/>
      <c r="AO117" s="904"/>
      <c r="AP117" s="906"/>
      <c r="AQ117" s="907"/>
      <c r="AR117" s="907"/>
      <c r="AS117" s="907"/>
      <c r="AT117" s="908"/>
      <c r="AU117" s="932"/>
      <c r="AV117" s="933"/>
      <c r="AW117" s="933"/>
      <c r="AX117" s="933"/>
      <c r="AY117" s="933"/>
      <c r="AZ117" s="863" t="s">
        <v>437</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438</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412</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409</v>
      </c>
      <c r="AB118" s="896"/>
      <c r="AC118" s="896"/>
      <c r="AD118" s="896"/>
      <c r="AE118" s="897"/>
      <c r="AF118" s="898" t="s">
        <v>410</v>
      </c>
      <c r="AG118" s="896"/>
      <c r="AH118" s="896"/>
      <c r="AI118" s="896"/>
      <c r="AJ118" s="897"/>
      <c r="AK118" s="898" t="s">
        <v>295</v>
      </c>
      <c r="AL118" s="896"/>
      <c r="AM118" s="896"/>
      <c r="AN118" s="896"/>
      <c r="AO118" s="897"/>
      <c r="AP118" s="899" t="s">
        <v>411</v>
      </c>
      <c r="AQ118" s="900"/>
      <c r="AR118" s="900"/>
      <c r="AS118" s="900"/>
      <c r="AT118" s="901"/>
      <c r="AU118" s="932"/>
      <c r="AV118" s="933"/>
      <c r="AW118" s="933"/>
      <c r="AX118" s="933"/>
      <c r="AY118" s="933"/>
      <c r="AZ118" s="838" t="s">
        <v>439</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440</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415</v>
      </c>
      <c r="B119" s="819"/>
      <c r="C119" s="860" t="s">
        <v>416</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178</v>
      </c>
      <c r="BA119" s="239"/>
      <c r="BB119" s="239"/>
      <c r="BC119" s="239"/>
      <c r="BD119" s="239"/>
      <c r="BE119" s="239"/>
      <c r="BF119" s="239"/>
      <c r="BG119" s="239"/>
      <c r="BH119" s="239"/>
      <c r="BI119" s="239"/>
      <c r="BJ119" s="239"/>
      <c r="BK119" s="239"/>
      <c r="BL119" s="239"/>
      <c r="BM119" s="239"/>
      <c r="BN119" s="239"/>
      <c r="BO119" s="877" t="s">
        <v>441</v>
      </c>
      <c r="BP119" s="878"/>
      <c r="BQ119" s="879">
        <v>26928900</v>
      </c>
      <c r="BR119" s="845"/>
      <c r="BS119" s="845"/>
      <c r="BT119" s="845"/>
      <c r="BU119" s="845"/>
      <c r="BV119" s="845">
        <v>26010639</v>
      </c>
      <c r="BW119" s="845"/>
      <c r="BX119" s="845"/>
      <c r="BY119" s="845"/>
      <c r="BZ119" s="845"/>
      <c r="CA119" s="845">
        <v>24599091</v>
      </c>
      <c r="CB119" s="845"/>
      <c r="CC119" s="845"/>
      <c r="CD119" s="845"/>
      <c r="CE119" s="845"/>
      <c r="CF119" s="748"/>
      <c r="CG119" s="749"/>
      <c r="CH119" s="749"/>
      <c r="CI119" s="749"/>
      <c r="CJ119" s="834"/>
      <c r="CK119" s="928"/>
      <c r="CL119" s="823"/>
      <c r="CM119" s="838" t="s">
        <v>442</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15">
      <c r="A120" s="820"/>
      <c r="B120" s="821"/>
      <c r="C120" s="815" t="s">
        <v>419</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443</v>
      </c>
      <c r="AV120" s="881"/>
      <c r="AW120" s="881"/>
      <c r="AX120" s="881"/>
      <c r="AY120" s="882"/>
      <c r="AZ120" s="860" t="s">
        <v>444</v>
      </c>
      <c r="BA120" s="808"/>
      <c r="BB120" s="808"/>
      <c r="BC120" s="808"/>
      <c r="BD120" s="808"/>
      <c r="BE120" s="808"/>
      <c r="BF120" s="808"/>
      <c r="BG120" s="808"/>
      <c r="BH120" s="808"/>
      <c r="BI120" s="808"/>
      <c r="BJ120" s="808"/>
      <c r="BK120" s="808"/>
      <c r="BL120" s="808"/>
      <c r="BM120" s="808"/>
      <c r="BN120" s="808"/>
      <c r="BO120" s="808"/>
      <c r="BP120" s="809"/>
      <c r="BQ120" s="861">
        <v>5257529</v>
      </c>
      <c r="BR120" s="842"/>
      <c r="BS120" s="842"/>
      <c r="BT120" s="842"/>
      <c r="BU120" s="842"/>
      <c r="BV120" s="842">
        <v>4568950</v>
      </c>
      <c r="BW120" s="842"/>
      <c r="BX120" s="842"/>
      <c r="BY120" s="842"/>
      <c r="BZ120" s="842"/>
      <c r="CA120" s="842">
        <v>4746114</v>
      </c>
      <c r="CB120" s="842"/>
      <c r="CC120" s="842"/>
      <c r="CD120" s="842"/>
      <c r="CE120" s="842"/>
      <c r="CF120" s="866">
        <v>62.4</v>
      </c>
      <c r="CG120" s="867"/>
      <c r="CH120" s="867"/>
      <c r="CI120" s="867"/>
      <c r="CJ120" s="867"/>
      <c r="CK120" s="868" t="s">
        <v>445</v>
      </c>
      <c r="CL120" s="852"/>
      <c r="CM120" s="852"/>
      <c r="CN120" s="852"/>
      <c r="CO120" s="853"/>
      <c r="CP120" s="872" t="s">
        <v>394</v>
      </c>
      <c r="CQ120" s="873"/>
      <c r="CR120" s="873"/>
      <c r="CS120" s="873"/>
      <c r="CT120" s="873"/>
      <c r="CU120" s="873"/>
      <c r="CV120" s="873"/>
      <c r="CW120" s="873"/>
      <c r="CX120" s="873"/>
      <c r="CY120" s="873"/>
      <c r="CZ120" s="873"/>
      <c r="DA120" s="873"/>
      <c r="DB120" s="873"/>
      <c r="DC120" s="873"/>
      <c r="DD120" s="873"/>
      <c r="DE120" s="873"/>
      <c r="DF120" s="874"/>
      <c r="DG120" s="861" t="s">
        <v>122</v>
      </c>
      <c r="DH120" s="842"/>
      <c r="DI120" s="842"/>
      <c r="DJ120" s="842"/>
      <c r="DK120" s="842"/>
      <c r="DL120" s="842" t="s">
        <v>122</v>
      </c>
      <c r="DM120" s="842"/>
      <c r="DN120" s="842"/>
      <c r="DO120" s="842"/>
      <c r="DP120" s="842"/>
      <c r="DQ120" s="842">
        <v>10254497</v>
      </c>
      <c r="DR120" s="842"/>
      <c r="DS120" s="842"/>
      <c r="DT120" s="842"/>
      <c r="DU120" s="842"/>
      <c r="DV120" s="843">
        <v>134.9</v>
      </c>
      <c r="DW120" s="843"/>
      <c r="DX120" s="843"/>
      <c r="DY120" s="843"/>
      <c r="DZ120" s="844"/>
    </row>
    <row r="121" spans="1:130" s="218" customFormat="1" ht="26.25" customHeight="1" x14ac:dyDescent="0.15">
      <c r="A121" s="820"/>
      <c r="B121" s="821"/>
      <c r="C121" s="863" t="s">
        <v>446</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447</v>
      </c>
      <c r="BA121" s="752"/>
      <c r="BB121" s="752"/>
      <c r="BC121" s="752"/>
      <c r="BD121" s="752"/>
      <c r="BE121" s="752"/>
      <c r="BF121" s="752"/>
      <c r="BG121" s="752"/>
      <c r="BH121" s="752"/>
      <c r="BI121" s="752"/>
      <c r="BJ121" s="752"/>
      <c r="BK121" s="752"/>
      <c r="BL121" s="752"/>
      <c r="BM121" s="752"/>
      <c r="BN121" s="752"/>
      <c r="BO121" s="752"/>
      <c r="BP121" s="753"/>
      <c r="BQ121" s="816">
        <v>158746</v>
      </c>
      <c r="BR121" s="817"/>
      <c r="BS121" s="817"/>
      <c r="BT121" s="817"/>
      <c r="BU121" s="817"/>
      <c r="BV121" s="817">
        <v>120288</v>
      </c>
      <c r="BW121" s="817"/>
      <c r="BX121" s="817"/>
      <c r="BY121" s="817"/>
      <c r="BZ121" s="817"/>
      <c r="CA121" s="817">
        <v>94078</v>
      </c>
      <c r="CB121" s="817"/>
      <c r="CC121" s="817"/>
      <c r="CD121" s="817"/>
      <c r="CE121" s="817"/>
      <c r="CF121" s="875">
        <v>1.2</v>
      </c>
      <c r="CG121" s="876"/>
      <c r="CH121" s="876"/>
      <c r="CI121" s="876"/>
      <c r="CJ121" s="876"/>
      <c r="CK121" s="869"/>
      <c r="CL121" s="855"/>
      <c r="CM121" s="855"/>
      <c r="CN121" s="855"/>
      <c r="CO121" s="856"/>
      <c r="CP121" s="835" t="s">
        <v>392</v>
      </c>
      <c r="CQ121" s="836"/>
      <c r="CR121" s="836"/>
      <c r="CS121" s="836"/>
      <c r="CT121" s="836"/>
      <c r="CU121" s="836"/>
      <c r="CV121" s="836"/>
      <c r="CW121" s="836"/>
      <c r="CX121" s="836"/>
      <c r="CY121" s="836"/>
      <c r="CZ121" s="836"/>
      <c r="DA121" s="836"/>
      <c r="DB121" s="836"/>
      <c r="DC121" s="836"/>
      <c r="DD121" s="836"/>
      <c r="DE121" s="836"/>
      <c r="DF121" s="837"/>
      <c r="DG121" s="816">
        <v>86974</v>
      </c>
      <c r="DH121" s="817"/>
      <c r="DI121" s="817"/>
      <c r="DJ121" s="817"/>
      <c r="DK121" s="817"/>
      <c r="DL121" s="817">
        <v>75059</v>
      </c>
      <c r="DM121" s="817"/>
      <c r="DN121" s="817"/>
      <c r="DO121" s="817"/>
      <c r="DP121" s="817"/>
      <c r="DQ121" s="817">
        <v>64111</v>
      </c>
      <c r="DR121" s="817"/>
      <c r="DS121" s="817"/>
      <c r="DT121" s="817"/>
      <c r="DU121" s="817"/>
      <c r="DV121" s="794">
        <v>0.8</v>
      </c>
      <c r="DW121" s="794"/>
      <c r="DX121" s="794"/>
      <c r="DY121" s="794"/>
      <c r="DZ121" s="795"/>
    </row>
    <row r="122" spans="1:130" s="218" customFormat="1" ht="26.25" customHeight="1" x14ac:dyDescent="0.15">
      <c r="A122" s="820"/>
      <c r="B122" s="821"/>
      <c r="C122" s="815" t="s">
        <v>429</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448</v>
      </c>
      <c r="BA122" s="839"/>
      <c r="BB122" s="839"/>
      <c r="BC122" s="839"/>
      <c r="BD122" s="839"/>
      <c r="BE122" s="839"/>
      <c r="BF122" s="839"/>
      <c r="BG122" s="839"/>
      <c r="BH122" s="839"/>
      <c r="BI122" s="839"/>
      <c r="BJ122" s="839"/>
      <c r="BK122" s="839"/>
      <c r="BL122" s="839"/>
      <c r="BM122" s="839"/>
      <c r="BN122" s="839"/>
      <c r="BO122" s="839"/>
      <c r="BP122" s="840"/>
      <c r="BQ122" s="879">
        <v>17256846</v>
      </c>
      <c r="BR122" s="845"/>
      <c r="BS122" s="845"/>
      <c r="BT122" s="845"/>
      <c r="BU122" s="845"/>
      <c r="BV122" s="845">
        <v>16830211</v>
      </c>
      <c r="BW122" s="845"/>
      <c r="BX122" s="845"/>
      <c r="BY122" s="845"/>
      <c r="BZ122" s="845"/>
      <c r="CA122" s="845">
        <v>15954269</v>
      </c>
      <c r="CB122" s="845"/>
      <c r="CC122" s="845"/>
      <c r="CD122" s="845"/>
      <c r="CE122" s="845"/>
      <c r="CF122" s="846">
        <v>209.9</v>
      </c>
      <c r="CG122" s="847"/>
      <c r="CH122" s="847"/>
      <c r="CI122" s="847"/>
      <c r="CJ122" s="847"/>
      <c r="CK122" s="869"/>
      <c r="CL122" s="855"/>
      <c r="CM122" s="855"/>
      <c r="CN122" s="855"/>
      <c r="CO122" s="856"/>
      <c r="CP122" s="835" t="s">
        <v>391</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18" customFormat="1" ht="26.25" customHeight="1" x14ac:dyDescent="0.15">
      <c r="A123" s="820"/>
      <c r="B123" s="821"/>
      <c r="C123" s="815" t="s">
        <v>435</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178</v>
      </c>
      <c r="BA123" s="239"/>
      <c r="BB123" s="239"/>
      <c r="BC123" s="239"/>
      <c r="BD123" s="239"/>
      <c r="BE123" s="239"/>
      <c r="BF123" s="239"/>
      <c r="BG123" s="239"/>
      <c r="BH123" s="239"/>
      <c r="BI123" s="239"/>
      <c r="BJ123" s="239"/>
      <c r="BK123" s="239"/>
      <c r="BL123" s="239"/>
      <c r="BM123" s="239"/>
      <c r="BN123" s="239"/>
      <c r="BO123" s="877" t="s">
        <v>449</v>
      </c>
      <c r="BP123" s="878"/>
      <c r="BQ123" s="832">
        <v>22673121</v>
      </c>
      <c r="BR123" s="833"/>
      <c r="BS123" s="833"/>
      <c r="BT123" s="833"/>
      <c r="BU123" s="833"/>
      <c r="BV123" s="833">
        <v>21519449</v>
      </c>
      <c r="BW123" s="833"/>
      <c r="BX123" s="833"/>
      <c r="BY123" s="833"/>
      <c r="BZ123" s="833"/>
      <c r="CA123" s="833">
        <v>20794461</v>
      </c>
      <c r="CB123" s="833"/>
      <c r="CC123" s="833"/>
      <c r="CD123" s="833"/>
      <c r="CE123" s="833"/>
      <c r="CF123" s="748"/>
      <c r="CG123" s="749"/>
      <c r="CH123" s="749"/>
      <c r="CI123" s="749"/>
      <c r="CJ123" s="834"/>
      <c r="CK123" s="869"/>
      <c r="CL123" s="855"/>
      <c r="CM123" s="855"/>
      <c r="CN123" s="855"/>
      <c r="CO123" s="856"/>
      <c r="CP123" s="835" t="s">
        <v>390</v>
      </c>
      <c r="CQ123" s="836"/>
      <c r="CR123" s="836"/>
      <c r="CS123" s="836"/>
      <c r="CT123" s="836"/>
      <c r="CU123" s="836"/>
      <c r="CV123" s="836"/>
      <c r="CW123" s="836"/>
      <c r="CX123" s="836"/>
      <c r="CY123" s="836"/>
      <c r="CZ123" s="836"/>
      <c r="DA123" s="836"/>
      <c r="DB123" s="836"/>
      <c r="DC123" s="836"/>
      <c r="DD123" s="836"/>
      <c r="DE123" s="836"/>
      <c r="DF123" s="837"/>
      <c r="DG123" s="779">
        <v>8665</v>
      </c>
      <c r="DH123" s="780"/>
      <c r="DI123" s="780"/>
      <c r="DJ123" s="780"/>
      <c r="DK123" s="781"/>
      <c r="DL123" s="782">
        <v>10059</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
      <c r="A124" s="820"/>
      <c r="B124" s="821"/>
      <c r="C124" s="815" t="s">
        <v>438</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450</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57.6</v>
      </c>
      <c r="BR124" s="831"/>
      <c r="BS124" s="831"/>
      <c r="BT124" s="831"/>
      <c r="BU124" s="831"/>
      <c r="BV124" s="831">
        <v>60.6</v>
      </c>
      <c r="BW124" s="831"/>
      <c r="BX124" s="831"/>
      <c r="BY124" s="831"/>
      <c r="BZ124" s="831"/>
      <c r="CA124" s="831">
        <v>50</v>
      </c>
      <c r="CB124" s="831"/>
      <c r="CC124" s="831"/>
      <c r="CD124" s="831"/>
      <c r="CE124" s="831"/>
      <c r="CF124" s="726"/>
      <c r="CG124" s="727"/>
      <c r="CH124" s="727"/>
      <c r="CI124" s="727"/>
      <c r="CJ124" s="862"/>
      <c r="CK124" s="870"/>
      <c r="CL124" s="870"/>
      <c r="CM124" s="870"/>
      <c r="CN124" s="870"/>
      <c r="CO124" s="871"/>
      <c r="CP124" s="835" t="s">
        <v>451</v>
      </c>
      <c r="CQ124" s="836"/>
      <c r="CR124" s="836"/>
      <c r="CS124" s="836"/>
      <c r="CT124" s="836"/>
      <c r="CU124" s="836"/>
      <c r="CV124" s="836"/>
      <c r="CW124" s="836"/>
      <c r="CX124" s="836"/>
      <c r="CY124" s="836"/>
      <c r="CZ124" s="836"/>
      <c r="DA124" s="836"/>
      <c r="DB124" s="836"/>
      <c r="DC124" s="836"/>
      <c r="DD124" s="836"/>
      <c r="DE124" s="836"/>
      <c r="DF124" s="837"/>
      <c r="DG124" s="763">
        <v>11187701</v>
      </c>
      <c r="DH124" s="764"/>
      <c r="DI124" s="764"/>
      <c r="DJ124" s="764"/>
      <c r="DK124" s="765"/>
      <c r="DL124" s="766">
        <v>10925058</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15">
      <c r="A125" s="820"/>
      <c r="B125" s="821"/>
      <c r="C125" s="815" t="s">
        <v>440</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452</v>
      </c>
      <c r="CL125" s="852"/>
      <c r="CM125" s="852"/>
      <c r="CN125" s="852"/>
      <c r="CO125" s="853"/>
      <c r="CP125" s="860" t="s">
        <v>453</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5" t="s">
        <v>442</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454</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15">
      <c r="A127" s="822"/>
      <c r="B127" s="823"/>
      <c r="C127" s="838" t="s">
        <v>455</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456</v>
      </c>
      <c r="AY127" s="812"/>
      <c r="AZ127" s="812"/>
      <c r="BA127" s="812"/>
      <c r="BB127" s="812"/>
      <c r="BC127" s="812"/>
      <c r="BD127" s="812"/>
      <c r="BE127" s="813"/>
      <c r="BF127" s="811" t="s">
        <v>457</v>
      </c>
      <c r="BG127" s="812"/>
      <c r="BH127" s="812"/>
      <c r="BI127" s="812"/>
      <c r="BJ127" s="812"/>
      <c r="BK127" s="812"/>
      <c r="BL127" s="813"/>
      <c r="BM127" s="811" t="s">
        <v>458</v>
      </c>
      <c r="BN127" s="812"/>
      <c r="BO127" s="812"/>
      <c r="BP127" s="812"/>
      <c r="BQ127" s="812"/>
      <c r="BR127" s="812"/>
      <c r="BS127" s="813"/>
      <c r="BT127" s="811" t="s">
        <v>459</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460</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
      <c r="A128" s="796" t="s">
        <v>461</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462</v>
      </c>
      <c r="X128" s="798"/>
      <c r="Y128" s="798"/>
      <c r="Z128" s="799"/>
      <c r="AA128" s="800">
        <v>32927</v>
      </c>
      <c r="AB128" s="801"/>
      <c r="AC128" s="801"/>
      <c r="AD128" s="801"/>
      <c r="AE128" s="802"/>
      <c r="AF128" s="803">
        <v>30277</v>
      </c>
      <c r="AG128" s="801"/>
      <c r="AH128" s="801"/>
      <c r="AI128" s="801"/>
      <c r="AJ128" s="802"/>
      <c r="AK128" s="803">
        <v>28460</v>
      </c>
      <c r="AL128" s="801"/>
      <c r="AM128" s="801"/>
      <c r="AN128" s="801"/>
      <c r="AO128" s="802"/>
      <c r="AP128" s="804"/>
      <c r="AQ128" s="805"/>
      <c r="AR128" s="805"/>
      <c r="AS128" s="805"/>
      <c r="AT128" s="806"/>
      <c r="AU128" s="220"/>
      <c r="AV128" s="220"/>
      <c r="AW128" s="220"/>
      <c r="AX128" s="807" t="s">
        <v>463</v>
      </c>
      <c r="AY128" s="808"/>
      <c r="AZ128" s="808"/>
      <c r="BA128" s="808"/>
      <c r="BB128" s="808"/>
      <c r="BC128" s="808"/>
      <c r="BD128" s="808"/>
      <c r="BE128" s="809"/>
      <c r="BF128" s="786" t="s">
        <v>122</v>
      </c>
      <c r="BG128" s="787"/>
      <c r="BH128" s="787"/>
      <c r="BI128" s="787"/>
      <c r="BJ128" s="787"/>
      <c r="BK128" s="787"/>
      <c r="BL128" s="810"/>
      <c r="BM128" s="786">
        <v>13.47</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464</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465</v>
      </c>
      <c r="X129" s="777"/>
      <c r="Y129" s="777"/>
      <c r="Z129" s="778"/>
      <c r="AA129" s="779">
        <v>9161081</v>
      </c>
      <c r="AB129" s="780"/>
      <c r="AC129" s="780"/>
      <c r="AD129" s="780"/>
      <c r="AE129" s="781"/>
      <c r="AF129" s="782">
        <v>9095056</v>
      </c>
      <c r="AG129" s="780"/>
      <c r="AH129" s="780"/>
      <c r="AI129" s="780"/>
      <c r="AJ129" s="781"/>
      <c r="AK129" s="782">
        <v>9220525</v>
      </c>
      <c r="AL129" s="780"/>
      <c r="AM129" s="780"/>
      <c r="AN129" s="780"/>
      <c r="AO129" s="781"/>
      <c r="AP129" s="783"/>
      <c r="AQ129" s="784"/>
      <c r="AR129" s="784"/>
      <c r="AS129" s="784"/>
      <c r="AT129" s="785"/>
      <c r="AU129" s="221"/>
      <c r="AV129" s="221"/>
      <c r="AW129" s="221"/>
      <c r="AX129" s="751" t="s">
        <v>466</v>
      </c>
      <c r="AY129" s="752"/>
      <c r="AZ129" s="752"/>
      <c r="BA129" s="752"/>
      <c r="BB129" s="752"/>
      <c r="BC129" s="752"/>
      <c r="BD129" s="752"/>
      <c r="BE129" s="753"/>
      <c r="BF129" s="770" t="s">
        <v>122</v>
      </c>
      <c r="BG129" s="771"/>
      <c r="BH129" s="771"/>
      <c r="BI129" s="771"/>
      <c r="BJ129" s="771"/>
      <c r="BK129" s="771"/>
      <c r="BL129" s="772"/>
      <c r="BM129" s="770">
        <v>18.47</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467</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468</v>
      </c>
      <c r="X130" s="777"/>
      <c r="Y130" s="777"/>
      <c r="Z130" s="778"/>
      <c r="AA130" s="779">
        <v>1781891</v>
      </c>
      <c r="AB130" s="780"/>
      <c r="AC130" s="780"/>
      <c r="AD130" s="780"/>
      <c r="AE130" s="781"/>
      <c r="AF130" s="782">
        <v>1691735</v>
      </c>
      <c r="AG130" s="780"/>
      <c r="AH130" s="780"/>
      <c r="AI130" s="780"/>
      <c r="AJ130" s="781"/>
      <c r="AK130" s="782">
        <v>1619567</v>
      </c>
      <c r="AL130" s="780"/>
      <c r="AM130" s="780"/>
      <c r="AN130" s="780"/>
      <c r="AO130" s="781"/>
      <c r="AP130" s="783"/>
      <c r="AQ130" s="784"/>
      <c r="AR130" s="784"/>
      <c r="AS130" s="784"/>
      <c r="AT130" s="785"/>
      <c r="AU130" s="221"/>
      <c r="AV130" s="221"/>
      <c r="AW130" s="221"/>
      <c r="AX130" s="751" t="s">
        <v>469</v>
      </c>
      <c r="AY130" s="752"/>
      <c r="AZ130" s="752"/>
      <c r="BA130" s="752"/>
      <c r="BB130" s="752"/>
      <c r="BC130" s="752"/>
      <c r="BD130" s="752"/>
      <c r="BE130" s="753"/>
      <c r="BF130" s="754">
        <v>8</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470</v>
      </c>
      <c r="X131" s="761"/>
      <c r="Y131" s="761"/>
      <c r="Z131" s="762"/>
      <c r="AA131" s="763">
        <v>7379190</v>
      </c>
      <c r="AB131" s="764"/>
      <c r="AC131" s="764"/>
      <c r="AD131" s="764"/>
      <c r="AE131" s="765"/>
      <c r="AF131" s="766">
        <v>7403321</v>
      </c>
      <c r="AG131" s="764"/>
      <c r="AH131" s="764"/>
      <c r="AI131" s="764"/>
      <c r="AJ131" s="765"/>
      <c r="AK131" s="766">
        <v>7600958</v>
      </c>
      <c r="AL131" s="764"/>
      <c r="AM131" s="764"/>
      <c r="AN131" s="764"/>
      <c r="AO131" s="765"/>
      <c r="AP131" s="767"/>
      <c r="AQ131" s="768"/>
      <c r="AR131" s="768"/>
      <c r="AS131" s="768"/>
      <c r="AT131" s="769"/>
      <c r="AU131" s="221"/>
      <c r="AV131" s="221"/>
      <c r="AW131" s="221"/>
      <c r="AX131" s="729" t="s">
        <v>471</v>
      </c>
      <c r="AY131" s="730"/>
      <c r="AZ131" s="730"/>
      <c r="BA131" s="730"/>
      <c r="BB131" s="730"/>
      <c r="BC131" s="730"/>
      <c r="BD131" s="730"/>
      <c r="BE131" s="731"/>
      <c r="BF131" s="732">
        <v>50</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472</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473</v>
      </c>
      <c r="W132" s="742"/>
      <c r="X132" s="742"/>
      <c r="Y132" s="742"/>
      <c r="Z132" s="743"/>
      <c r="AA132" s="744">
        <v>9.2906945069999995</v>
      </c>
      <c r="AB132" s="745"/>
      <c r="AC132" s="745"/>
      <c r="AD132" s="745"/>
      <c r="AE132" s="746"/>
      <c r="AF132" s="747">
        <v>6.6470439409999997</v>
      </c>
      <c r="AG132" s="745"/>
      <c r="AH132" s="745"/>
      <c r="AI132" s="745"/>
      <c r="AJ132" s="746"/>
      <c r="AK132" s="747">
        <v>8.3191092490000003</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474</v>
      </c>
      <c r="W133" s="721"/>
      <c r="X133" s="721"/>
      <c r="Y133" s="721"/>
      <c r="Z133" s="722"/>
      <c r="AA133" s="723">
        <v>8.8000000000000007</v>
      </c>
      <c r="AB133" s="724"/>
      <c r="AC133" s="724"/>
      <c r="AD133" s="724"/>
      <c r="AE133" s="725"/>
      <c r="AF133" s="723">
        <v>8.1999999999999993</v>
      </c>
      <c r="AG133" s="724"/>
      <c r="AH133" s="724"/>
      <c r="AI133" s="724"/>
      <c r="AJ133" s="725"/>
      <c r="AK133" s="723">
        <v>8</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s4gEp4+Tj3V9b77B8fGurTKuuiCXVGf23MT1JnUx372V036P0etotyjc9a8HOgQse4KCsrQiqXVotVGAKDfn1A==" saltValue="FTdmVgMFI+zrRs35c00kS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475</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BjSGnsu/MShl43xsZAVj0T7lGlKeZRHgVzZ5vRCXjZGCQP83BtCZ5cbvVzcclF+Kbhmti7mq9TvHjzkpx46t7A==" saltValue="w3Ap/g5mORvn0pg9p5WYsw=="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rHuQ3Bgs+pM7GYjHd9mY1ZH+XyMR9zsHk2Bt0C1VLaya9HDJxEwkovXOKIikPJedLFS8fq8eEtyx7QV9sO0xUw==" saltValue="KiZOI30keK6itipz/vKODA=="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478</v>
      </c>
      <c r="AP7" s="260"/>
      <c r="AQ7" s="261" t="s">
        <v>479</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480</v>
      </c>
      <c r="AQ8" s="267" t="s">
        <v>481</v>
      </c>
      <c r="AR8" s="268" t="s">
        <v>482</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483</v>
      </c>
      <c r="AL9" s="1131"/>
      <c r="AM9" s="1131"/>
      <c r="AN9" s="1132"/>
      <c r="AO9" s="269">
        <v>2756575</v>
      </c>
      <c r="AP9" s="269">
        <v>124873</v>
      </c>
      <c r="AQ9" s="270">
        <v>105759</v>
      </c>
      <c r="AR9" s="271">
        <v>18.100000000000001</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484</v>
      </c>
      <c r="AL10" s="1131"/>
      <c r="AM10" s="1131"/>
      <c r="AN10" s="1132"/>
      <c r="AO10" s="272">
        <v>40660</v>
      </c>
      <c r="AP10" s="272">
        <v>1842</v>
      </c>
      <c r="AQ10" s="273">
        <v>10117</v>
      </c>
      <c r="AR10" s="274">
        <v>-81.8</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485</v>
      </c>
      <c r="AL11" s="1131"/>
      <c r="AM11" s="1131"/>
      <c r="AN11" s="1132"/>
      <c r="AO11" s="272" t="s">
        <v>486</v>
      </c>
      <c r="AP11" s="272" t="s">
        <v>486</v>
      </c>
      <c r="AQ11" s="273">
        <v>1625</v>
      </c>
      <c r="AR11" s="274" t="s">
        <v>486</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487</v>
      </c>
      <c r="AL12" s="1131"/>
      <c r="AM12" s="1131"/>
      <c r="AN12" s="1132"/>
      <c r="AO12" s="272" t="s">
        <v>486</v>
      </c>
      <c r="AP12" s="272" t="s">
        <v>486</v>
      </c>
      <c r="AQ12" s="273">
        <v>17</v>
      </c>
      <c r="AR12" s="274" t="s">
        <v>486</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488</v>
      </c>
      <c r="AL13" s="1131"/>
      <c r="AM13" s="1131"/>
      <c r="AN13" s="1132"/>
      <c r="AO13" s="272">
        <v>53384</v>
      </c>
      <c r="AP13" s="272">
        <v>2418</v>
      </c>
      <c r="AQ13" s="273">
        <v>4122</v>
      </c>
      <c r="AR13" s="274">
        <v>-41.3</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489</v>
      </c>
      <c r="AL14" s="1131"/>
      <c r="AM14" s="1131"/>
      <c r="AN14" s="1132"/>
      <c r="AO14" s="272">
        <v>19590</v>
      </c>
      <c r="AP14" s="272">
        <v>887</v>
      </c>
      <c r="AQ14" s="273">
        <v>2482</v>
      </c>
      <c r="AR14" s="274">
        <v>-64.3</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490</v>
      </c>
      <c r="AL15" s="1134"/>
      <c r="AM15" s="1134"/>
      <c r="AN15" s="1135"/>
      <c r="AO15" s="272">
        <v>-79436</v>
      </c>
      <c r="AP15" s="272">
        <v>-3598</v>
      </c>
      <c r="AQ15" s="273">
        <v>-6906</v>
      </c>
      <c r="AR15" s="274">
        <v>-47.9</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178</v>
      </c>
      <c r="AL16" s="1134"/>
      <c r="AM16" s="1134"/>
      <c r="AN16" s="1135"/>
      <c r="AO16" s="272">
        <v>2790773</v>
      </c>
      <c r="AP16" s="272">
        <v>126422</v>
      </c>
      <c r="AQ16" s="273">
        <v>117215</v>
      </c>
      <c r="AR16" s="274">
        <v>7.9</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495</v>
      </c>
      <c r="AL21" s="1137"/>
      <c r="AM21" s="1137"/>
      <c r="AN21" s="1138"/>
      <c r="AO21" s="285">
        <v>12.46</v>
      </c>
      <c r="AP21" s="286">
        <v>10.35</v>
      </c>
      <c r="AQ21" s="287">
        <v>2.11</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496</v>
      </c>
      <c r="AL22" s="1137"/>
      <c r="AM22" s="1137"/>
      <c r="AN22" s="1138"/>
      <c r="AO22" s="290">
        <v>95</v>
      </c>
      <c r="AP22" s="291">
        <v>97.1</v>
      </c>
      <c r="AQ22" s="292">
        <v>-2.1</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497</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478</v>
      </c>
      <c r="AP30" s="260"/>
      <c r="AQ30" s="261" t="s">
        <v>479</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480</v>
      </c>
      <c r="AQ31" s="267" t="s">
        <v>481</v>
      </c>
      <c r="AR31" s="268" t="s">
        <v>482</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500</v>
      </c>
      <c r="AL32" s="1121"/>
      <c r="AM32" s="1121"/>
      <c r="AN32" s="1122"/>
      <c r="AO32" s="300">
        <v>1673596</v>
      </c>
      <c r="AP32" s="300">
        <v>75814</v>
      </c>
      <c r="AQ32" s="301">
        <v>71795</v>
      </c>
      <c r="AR32" s="302">
        <v>5.6</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501</v>
      </c>
      <c r="AL33" s="1121"/>
      <c r="AM33" s="1121"/>
      <c r="AN33" s="1122"/>
      <c r="AO33" s="300" t="s">
        <v>486</v>
      </c>
      <c r="AP33" s="300" t="s">
        <v>486</v>
      </c>
      <c r="AQ33" s="301" t="s">
        <v>486</v>
      </c>
      <c r="AR33" s="302" t="s">
        <v>486</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502</v>
      </c>
      <c r="AL34" s="1121"/>
      <c r="AM34" s="1121"/>
      <c r="AN34" s="1122"/>
      <c r="AO34" s="300" t="s">
        <v>486</v>
      </c>
      <c r="AP34" s="300" t="s">
        <v>486</v>
      </c>
      <c r="AQ34" s="301" t="s">
        <v>486</v>
      </c>
      <c r="AR34" s="302" t="s">
        <v>486</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503</v>
      </c>
      <c r="AL35" s="1121"/>
      <c r="AM35" s="1121"/>
      <c r="AN35" s="1122"/>
      <c r="AO35" s="300">
        <v>606763</v>
      </c>
      <c r="AP35" s="300">
        <v>27486</v>
      </c>
      <c r="AQ35" s="301">
        <v>17107</v>
      </c>
      <c r="AR35" s="302">
        <v>60.7</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504</v>
      </c>
      <c r="AL36" s="1121"/>
      <c r="AM36" s="1121"/>
      <c r="AN36" s="1122"/>
      <c r="AO36" s="300" t="s">
        <v>486</v>
      </c>
      <c r="AP36" s="300" t="s">
        <v>486</v>
      </c>
      <c r="AQ36" s="301">
        <v>3528</v>
      </c>
      <c r="AR36" s="302" t="s">
        <v>486</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505</v>
      </c>
      <c r="AL37" s="1121"/>
      <c r="AM37" s="1121"/>
      <c r="AN37" s="1122"/>
      <c r="AO37" s="300" t="s">
        <v>486</v>
      </c>
      <c r="AP37" s="300" t="s">
        <v>486</v>
      </c>
      <c r="AQ37" s="301">
        <v>388</v>
      </c>
      <c r="AR37" s="302" t="s">
        <v>486</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506</v>
      </c>
      <c r="AL38" s="1124"/>
      <c r="AM38" s="1124"/>
      <c r="AN38" s="1125"/>
      <c r="AO38" s="303" t="s">
        <v>486</v>
      </c>
      <c r="AP38" s="303" t="s">
        <v>486</v>
      </c>
      <c r="AQ38" s="304">
        <v>2</v>
      </c>
      <c r="AR38" s="292" t="s">
        <v>486</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507</v>
      </c>
      <c r="AL39" s="1124"/>
      <c r="AM39" s="1124"/>
      <c r="AN39" s="1125"/>
      <c r="AO39" s="300">
        <v>-28460</v>
      </c>
      <c r="AP39" s="300">
        <v>-1289</v>
      </c>
      <c r="AQ39" s="301">
        <v>-3420</v>
      </c>
      <c r="AR39" s="302">
        <v>-62.3</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508</v>
      </c>
      <c r="AL40" s="1121"/>
      <c r="AM40" s="1121"/>
      <c r="AN40" s="1122"/>
      <c r="AO40" s="300">
        <v>-1619567</v>
      </c>
      <c r="AP40" s="300">
        <v>-73367</v>
      </c>
      <c r="AQ40" s="301">
        <v>-62953</v>
      </c>
      <c r="AR40" s="302">
        <v>16.5</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288</v>
      </c>
      <c r="AL41" s="1127"/>
      <c r="AM41" s="1127"/>
      <c r="AN41" s="1128"/>
      <c r="AO41" s="300">
        <v>632332</v>
      </c>
      <c r="AP41" s="300">
        <v>28645</v>
      </c>
      <c r="AQ41" s="301">
        <v>26447</v>
      </c>
      <c r="AR41" s="302">
        <v>8.3000000000000007</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478</v>
      </c>
      <c r="AN49" s="1115" t="s">
        <v>511</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512</v>
      </c>
      <c r="AO50" s="317" t="s">
        <v>513</v>
      </c>
      <c r="AP50" s="318" t="s">
        <v>514</v>
      </c>
      <c r="AQ50" s="319" t="s">
        <v>515</v>
      </c>
      <c r="AR50" s="320" t="s">
        <v>516</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1927229</v>
      </c>
      <c r="AN51" s="322">
        <v>80837</v>
      </c>
      <c r="AO51" s="323">
        <v>29.6</v>
      </c>
      <c r="AP51" s="324">
        <v>128523</v>
      </c>
      <c r="AQ51" s="325">
        <v>-3.4</v>
      </c>
      <c r="AR51" s="326">
        <v>33</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1480890</v>
      </c>
      <c r="AN52" s="330">
        <v>62115</v>
      </c>
      <c r="AO52" s="331">
        <v>32.200000000000003</v>
      </c>
      <c r="AP52" s="332">
        <v>56792</v>
      </c>
      <c r="AQ52" s="333">
        <v>-0.3</v>
      </c>
      <c r="AR52" s="334">
        <v>32.5</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1943570</v>
      </c>
      <c r="AN53" s="322">
        <v>82740</v>
      </c>
      <c r="AO53" s="323">
        <v>2.4</v>
      </c>
      <c r="AP53" s="324">
        <v>92919</v>
      </c>
      <c r="AQ53" s="325">
        <v>-27.7</v>
      </c>
      <c r="AR53" s="326">
        <v>30.1</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1002826</v>
      </c>
      <c r="AN54" s="330">
        <v>42692</v>
      </c>
      <c r="AO54" s="331">
        <v>-31.3</v>
      </c>
      <c r="AP54" s="332">
        <v>54128</v>
      </c>
      <c r="AQ54" s="333">
        <v>-4.7</v>
      </c>
      <c r="AR54" s="334">
        <v>-26.6</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2153834</v>
      </c>
      <c r="AN55" s="322">
        <v>93454</v>
      </c>
      <c r="AO55" s="323">
        <v>12.9</v>
      </c>
      <c r="AP55" s="324">
        <v>103663</v>
      </c>
      <c r="AQ55" s="325">
        <v>11.6</v>
      </c>
      <c r="AR55" s="326">
        <v>1.3</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1465804</v>
      </c>
      <c r="AN56" s="330">
        <v>63601</v>
      </c>
      <c r="AO56" s="331">
        <v>49</v>
      </c>
      <c r="AP56" s="332">
        <v>64346</v>
      </c>
      <c r="AQ56" s="333">
        <v>18.899999999999999</v>
      </c>
      <c r="AR56" s="334">
        <v>30.1</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2188610</v>
      </c>
      <c r="AN57" s="322">
        <v>97432</v>
      </c>
      <c r="AO57" s="323">
        <v>4.3</v>
      </c>
      <c r="AP57" s="324">
        <v>92012</v>
      </c>
      <c r="AQ57" s="325">
        <v>-11.2</v>
      </c>
      <c r="AR57" s="326">
        <v>15.5</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1524060</v>
      </c>
      <c r="AN58" s="330">
        <v>67848</v>
      </c>
      <c r="AO58" s="331">
        <v>6.7</v>
      </c>
      <c r="AP58" s="332">
        <v>61382</v>
      </c>
      <c r="AQ58" s="333">
        <v>-4.5999999999999996</v>
      </c>
      <c r="AR58" s="334">
        <v>11.3</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2078366</v>
      </c>
      <c r="AN59" s="322">
        <v>94150</v>
      </c>
      <c r="AO59" s="323">
        <v>-3.4</v>
      </c>
      <c r="AP59" s="324">
        <v>91317</v>
      </c>
      <c r="AQ59" s="325">
        <v>-0.8</v>
      </c>
      <c r="AR59" s="326">
        <v>-2.6</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1097625</v>
      </c>
      <c r="AN60" s="330">
        <v>49723</v>
      </c>
      <c r="AO60" s="331">
        <v>-26.7</v>
      </c>
      <c r="AP60" s="332">
        <v>56480</v>
      </c>
      <c r="AQ60" s="333">
        <v>-8</v>
      </c>
      <c r="AR60" s="334">
        <v>-18.7</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2058322</v>
      </c>
      <c r="AN61" s="337">
        <v>89723</v>
      </c>
      <c r="AO61" s="338">
        <v>9.1999999999999993</v>
      </c>
      <c r="AP61" s="339">
        <v>101687</v>
      </c>
      <c r="AQ61" s="340">
        <v>-6.3</v>
      </c>
      <c r="AR61" s="326">
        <v>15.5</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1314241</v>
      </c>
      <c r="AN62" s="330">
        <v>57196</v>
      </c>
      <c r="AO62" s="331">
        <v>6</v>
      </c>
      <c r="AP62" s="332">
        <v>58626</v>
      </c>
      <c r="AQ62" s="333">
        <v>0.3</v>
      </c>
      <c r="AR62" s="334">
        <v>5.7</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vpsXNlnE1FCphZ2iz+Lz0XsesQkBp/dgZBFXnrnS5ZglvvianLV/jTdWMKzPqo8pxNkOtJtz5FvUfS3XBYA+6Q==" saltValue="ULRPYTlm4DUxxNxfZOSRR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475</v>
      </c>
    </row>
    <row r="120" spans="125:125" ht="13.5" hidden="1" customHeight="1" x14ac:dyDescent="0.15"/>
    <row r="121" spans="125:125" ht="13.5" hidden="1" customHeight="1" x14ac:dyDescent="0.15">
      <c r="DU121" s="247"/>
    </row>
  </sheetData>
  <sheetProtection algorithmName="SHA-512" hashValue="rAM+eE2ifKegYeIIzUpU1uUiVVUHuUsyBL56Kh8Pcnq7AtQdU56pI3xFBUMsL/J39byIQGjRcPzDFRIGZLhN8g==" saltValue="c0z8amcOU+IFXunu7DzeEQ=="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475</v>
      </c>
    </row>
  </sheetData>
  <sheetProtection algorithmName="SHA-512" hashValue="WlhXVvRFBFzQqDanyAm8qwmQ5yJlbIEooybGQQkxlBWbLz22F0+yIEprsIhpIsxFMbRPA1N0dCaGxLYLpUOT+Q==" saltValue="gVzbZGQZVOuNS577QUgbJQ=="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39" t="s">
        <v>3</v>
      </c>
      <c r="D47" s="1139"/>
      <c r="E47" s="1140"/>
      <c r="F47" s="11">
        <v>31.07</v>
      </c>
      <c r="G47" s="12">
        <v>34.86</v>
      </c>
      <c r="H47" s="12">
        <v>38.479999999999997</v>
      </c>
      <c r="I47" s="12">
        <v>32.64</v>
      </c>
      <c r="J47" s="13">
        <v>31.2</v>
      </c>
    </row>
    <row r="48" spans="2:10" ht="57.75" customHeight="1" x14ac:dyDescent="0.15">
      <c r="B48" s="14"/>
      <c r="C48" s="1141" t="s">
        <v>4</v>
      </c>
      <c r="D48" s="1141"/>
      <c r="E48" s="1142"/>
      <c r="F48" s="15">
        <v>3.8</v>
      </c>
      <c r="G48" s="16">
        <v>4.5199999999999996</v>
      </c>
      <c r="H48" s="16">
        <v>6.09</v>
      </c>
      <c r="I48" s="16">
        <v>7.07</v>
      </c>
      <c r="J48" s="17">
        <v>7.5</v>
      </c>
    </row>
    <row r="49" spans="2:10" ht="57.75" customHeight="1" thickBot="1" x14ac:dyDescent="0.2">
      <c r="B49" s="18"/>
      <c r="C49" s="1143" t="s">
        <v>5</v>
      </c>
      <c r="D49" s="1143"/>
      <c r="E49" s="1144"/>
      <c r="F49" s="19">
        <v>11.71</v>
      </c>
      <c r="G49" s="20">
        <v>5.41</v>
      </c>
      <c r="H49" s="20">
        <v>4.29</v>
      </c>
      <c r="I49" s="20" t="s">
        <v>530</v>
      </c>
      <c r="J49" s="21">
        <v>3.21</v>
      </c>
    </row>
    <row r="50" spans="2:10" x14ac:dyDescent="0.15"/>
  </sheetData>
  <sheetProtection algorithmName="SHA-512" hashValue="saWJiSTlG8SI/dNZyfnQcSBEGyu5fP6h8PfeDbBSzkXF4uKsTIx3GAi5Be0AQ6YRx5rdyhkt1W0q8uyU+XQpjw==" saltValue="R8aDQh8GPBDEWfuoRcLs+g=="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2026-03-12T08:01:04Z</cp:lastPrinted>
  <dcterms:created xsi:type="dcterms:W3CDTF">2026-02-26T09:23:45Z</dcterms:created>
  <dcterms:modified xsi:type="dcterms:W3CDTF">2026-03-12T08:01:07Z</dcterms:modified>
  <cp:category/>
</cp:coreProperties>
</file>