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R4\R4公営企業関係\20230110【0120〆切】公営企業に係る経営比較分析表（令和３年度決算）の分析等について（依頼）\【0228指定】HPアップロード\"/>
    </mc:Choice>
  </mc:AlternateContent>
  <workbookProtection workbookAlgorithmName="SHA-512" workbookHashValue="ZHeVT0t6leSwKW1vfxuNMP0dfFrRfPiQUfTA8STFaqH1PeHhS6LslxFX7YwZd0Jl0nNk9HYwy4nALSpXSA9vOg==" workbookSaltValue="t7m5enxmdZy2+S5UylIK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<sst xmlns="http://schemas.openxmlformats.org/spreadsheetml/2006/main" count="236" uniqueCount="122">
  <si>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</si>
  <si>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</si>
  <si>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</si>
  <si>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</si>
  <si>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</si>
  <si>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</si>
  <si>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</si>
  <si>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</si>
  <si>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</si>
  <si>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</si>
  <si>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</si>
  <si>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</si>
  <si>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</si>
  <si>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</si>
  <si>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</si>
  <si>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</si>
  <si>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</si>
  <si>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</si>
  <si>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</si>
  <si>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</si>
  <si>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</si>
  <si>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</si>
  <si>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</si>
  <si>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</si>
  <si>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</si>
  <si>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</si>
  <si>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</si>
  <si>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</si>
  <si>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</si>
  <si>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</si>
  <si>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</si>
  <si>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</si>
  <si>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</si>
  <si>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</si>
  <si>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</si>
  <si>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</si>
  <si>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</si>
  <si>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</si>
  <si>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</si>
  <si>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</si>
  <si>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</si>
  <si>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</si>
  <si>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</si>
  <si>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</si>
  <si>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</si>
  <si>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</si>
  <si>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</si>
  <si>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</si>
  <si>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</si>
  <si>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</si>
  <si>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</si>
  <si>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</si>
  <si>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</si>
  <si>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</si>
  <si>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</si>
  <si>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</si>
  <si>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</si>
  <si>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</si>
  <si>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</si>
  <si>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</si>
  <si>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</si>
  <si>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</si>
  <si>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</si>
  <si>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</si>
  <si>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</si>
  <si>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</si>
  <si>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</si>
  <si>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</si>
  <si>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</si>
  <si>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</si>
  <si>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</si>
  <si>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</si>
  <si>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</si>
  <si>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</si>
  <si>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</si>
  <si>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</si>
  <si>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</si>
  <si>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</si>
  <si>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</si>
  <si>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</si>
  <si>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</si>
  <si>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</si>
  <si>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</si>
  <si>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</si>
  <si>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</si>
  <si>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</si>
  <si>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</si>
  <si>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</si>
  <si>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</si>
  <si>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</si>
  <si>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</si>
  <si>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</si>
  <si>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</si>
  <si>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</si>
  <si>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</si>
  <si>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</si>
  <si>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</si>
  <si>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</si>
  <si>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</si>
  <si>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</si>
  <si>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</si>
  <si>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</si>
  <si>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</si>
  <si>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</si>
  <si>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</si>
  <si>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</si>
  <si>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</si>
  <si>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</si>
  <si>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</si>
  <si>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</si>
  <si>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</si>
  <si>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</si>
  <si>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</si>
  <si>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</si>
  <si>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</si>
  <si>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</si>
  <si>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</si>
  <si>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</si>
  <si>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</si>
  <si>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①収益的収支比率は、目標値である100％を下回っており、H30以降減少していることから、更なる健全な経営の推進に努めます。
　④企業債残高対事業規模比率は、全国平均及び類似団体平均と比較して高くなっており、今後更新工事も予定されていることから、引き続き計画的な事業推進に努めます。
　⑤経費回収率は、指標の目安である100％及び全国平均を下回っており、今後も更なる適正な使用料収入の確保及び汚水処理費の削減に努めます。
　⑥汚水処理原価は、前年とほぼ同じであり、全国平均と比較して高額であることから、引き続き低減に努めます。
　⑦施設利用率は、類似団体平均を上回っていますが、全国平均を下回っているため、引き続き統廃合を含めた適正な施設利用の推進に努めます。
　⑧水洗化率は、類似団体平均と比較して高くなっていますが、全国平均値と比べると低率であるため、引き続き水洗化率の向上に努めます。
</t>
    <rPh sb="45" eb="46">
      <t>サラ</t>
    </rPh>
    <rPh sb="54" eb="56">
      <t>スイシン</t>
    </rPh>
    <rPh sb="106" eb="108">
      <t>コウシン</t>
    </rPh>
    <rPh sb="108" eb="110">
      <t>コウジ</t>
    </rPh>
    <rPh sb="123" eb="124">
      <t>ヒ</t>
    </rPh>
    <rPh sb="125" eb="126">
      <t>ツヅ</t>
    </rPh>
    <rPh sb="133" eb="135">
      <t>スイシン</t>
    </rPh>
    <rPh sb="136" eb="137">
      <t>ツト</t>
    </rPh>
    <rPh sb="163" eb="164">
      <t>オヨ</t>
    </rPh>
    <rPh sb="170" eb="172">
      <t>シタマワ</t>
    </rPh>
    <rPh sb="177" eb="179">
      <t>コンゴ</t>
    </rPh>
    <rPh sb="180" eb="181">
      <t>サラ</t>
    </rPh>
    <rPh sb="221" eb="223">
      <t>ゼンネン</t>
    </rPh>
    <rPh sb="226" eb="227">
      <t>オナ</t>
    </rPh>
    <rPh sb="232" eb="234">
      <t>ゼンコク</t>
    </rPh>
    <rPh sb="237" eb="239">
      <t>ヒカク</t>
    </rPh>
    <rPh sb="241" eb="243">
      <t>コウガク</t>
    </rPh>
    <rPh sb="251" eb="252">
      <t>ヒ</t>
    </rPh>
    <rPh sb="253" eb="254">
      <t>ツヅ</t>
    </rPh>
    <rPh sb="255" eb="257">
      <t>テイゲン</t>
    </rPh>
    <rPh sb="258" eb="259">
      <t>ツト</t>
    </rPh>
    <rPh sb="289" eb="291">
      <t>ゼンコク</t>
    </rPh>
    <rPh sb="291" eb="293">
      <t>ヘイキン</t>
    </rPh>
    <rPh sb="294" eb="296">
      <t>シタマワ</t>
    </rPh>
    <rPh sb="303" eb="304">
      <t>ヒ</t>
    </rPh>
    <rPh sb="305" eb="306">
      <t>ツヅ</t>
    </rPh>
    <rPh sb="307" eb="310">
      <t>トウハイゴウ</t>
    </rPh>
    <rPh sb="311" eb="312">
      <t>フク</t>
    </rPh>
    <rPh sb="314" eb="316">
      <t>テキセイ</t>
    </rPh>
    <rPh sb="317" eb="319">
      <t>シセツ</t>
    </rPh>
    <rPh sb="319" eb="321">
      <t>リヨウ</t>
    </rPh>
    <rPh sb="322" eb="324">
      <t>スイシン</t>
    </rPh>
    <rPh sb="346" eb="348">
      <t>ヒカク</t>
    </rPh>
    <rPh sb="350" eb="351">
      <t>タカ</t>
    </rPh>
    <rPh sb="378" eb="379">
      <t>ヒ</t>
    </rPh>
    <rPh sb="380" eb="381">
      <t>ツヅ</t>
    </rPh>
    <rPh sb="390" eb="391">
      <t>ツト</t>
    </rPh>
    <phoneticPr fontId="4"/>
  </si>
  <si>
    <t>　平成１０年４月に供用開始してから、２０年以上経過しています。平成３０年度に下水道ストックマネジメント（長寿命化）実施計画を策定しており、今後も計画的な事業の推進に努めます。</t>
    <rPh sb="20" eb="21">
      <t>ネン</t>
    </rPh>
    <rPh sb="21" eb="23">
      <t>イジョウ</t>
    </rPh>
    <rPh sb="23" eb="25">
      <t>ケイカ</t>
    </rPh>
    <rPh sb="69" eb="71">
      <t>コンゴ</t>
    </rPh>
    <rPh sb="72" eb="75">
      <t>ケイカクテキ</t>
    </rPh>
    <rPh sb="76" eb="78">
      <t>ジギョウ</t>
    </rPh>
    <rPh sb="79" eb="81">
      <t>スイシン</t>
    </rPh>
    <rPh sb="82" eb="83">
      <t>ツト</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</si>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</sst>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0.22</c:v>
                </c:pt>
                <c:pt idx="2" formatCode="#,##0.00;&quot;△&quot;#,##0.00">
                  <c:v>0</c:v>
                </c:pt>
                <c:pt idx="3" formatCode="#,##0.00;&quot;△&quot;#,##0.00">
                  <c:v>0</c:v>
                </c:pt>
                <c:pt idx="4">
                  <c:v>0.09</c:v>
                </c:pt>
              </c:numCache>
            </c:numRef>
          </c:val>
          <c:extLst>
            <c:ext xmlns:c16="http://schemas.microsoft.com/office/drawing/2014/chart" uri="{C3380CC4-5D6E-409C-BE32-E72D297353CC}">
              <c16:uniqueId val="{00000000-83C8-4CB3-9942-5C3506DA13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0.32</c:v>
                </c:pt>
                <c:pt idx="4">
                  <c:v>0.14000000000000001</c:v>
                </c:pt>
              </c:numCache>
            </c:numRef>
          </c:val>
          <c:smooth val="0"/>
          <c:extLst>
            <c:ext xmlns:c16="http://schemas.microsoft.com/office/drawing/2014/chart" uri="{C3380CC4-5D6E-409C-BE32-E72D297353CC}">
              <c16:uniqueId val="{00000001-83C8-4CB3-9942-5C3506DA13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59.43</c:v>
                </c:pt>
                <c:pt idx="1">
                  <c:v>58.88</c:v>
                </c:pt>
                <c:pt idx="2">
                  <c:v>58.81</c:v>
                </c:pt>
                <c:pt idx="3">
                  <c:v>60.24</c:v>
                </c:pt>
                <c:pt idx="4">
                  <c:v>59.51</c:v>
                </c:pt>
              </c:numCache>
            </c:numRef>
          </c:val>
          <c:extLst>
            <c:ext xmlns:c16="http://schemas.microsoft.com/office/drawing/2014/chart" uri="{C3380CC4-5D6E-409C-BE32-E72D297353CC}">
              <c16:uniqueId val="{00000000-1027-42E8-85FD-53E6DDDA4F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49.47</c:v>
                </c:pt>
                <c:pt idx="4">
                  <c:v>51.42</c:v>
                </c:pt>
              </c:numCache>
            </c:numRef>
          </c:val>
          <c:smooth val="0"/>
          <c:extLst>
            <c:ext xmlns:c16="http://schemas.microsoft.com/office/drawing/2014/chart" uri="{C3380CC4-5D6E-409C-BE32-E72D297353CC}">
              <c16:uniqueId val="{00000001-1027-42E8-85FD-53E6DDDA4F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90.02</c:v>
                </c:pt>
                <c:pt idx="1">
                  <c:v>90.78</c:v>
                </c:pt>
                <c:pt idx="2">
                  <c:v>91.44</c:v>
                </c:pt>
                <c:pt idx="3">
                  <c:v>93.12</c:v>
                </c:pt>
                <c:pt idx="4">
                  <c:v>92.53</c:v>
                </c:pt>
              </c:numCache>
            </c:numRef>
          </c:val>
          <c:extLst>
            <c:ext xmlns:c16="http://schemas.microsoft.com/office/drawing/2014/chart" uri="{C3380CC4-5D6E-409C-BE32-E72D297353CC}">
              <c16:uniqueId val="{00000000-4DC4-4448-8A90-087F3846B1E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82.06</c:v>
                </c:pt>
                <c:pt idx="4">
                  <c:v>81.34</c:v>
                </c:pt>
              </c:numCache>
            </c:numRef>
          </c:val>
          <c:smooth val="0"/>
          <c:extLst>
            <c:ext xmlns:c16="http://schemas.microsoft.com/office/drawing/2014/chart" uri="{C3380CC4-5D6E-409C-BE32-E72D297353CC}">
              <c16:uniqueId val="{00000001-4DC4-4448-8A90-087F3846B1E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72.41</c:v>
                </c:pt>
                <c:pt idx="1">
                  <c:v>74.75</c:v>
                </c:pt>
                <c:pt idx="2">
                  <c:v>73.010000000000005</c:v>
                </c:pt>
                <c:pt idx="3">
                  <c:v>72.540000000000006</c:v>
                </c:pt>
                <c:pt idx="4">
                  <c:v>70.64</c:v>
                </c:pt>
              </c:numCache>
            </c:numRef>
          </c:val>
          <c:extLst>
            <c:ext xmlns:c16="http://schemas.microsoft.com/office/drawing/2014/chart" uri="{C3380CC4-5D6E-409C-BE32-E72D297353CC}">
              <c16:uniqueId val="{00000000-35E4-4463-9CB2-5A1530D22E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E4-4463-9CB2-5A1530D22E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F4-4CD1-BB65-2937487B58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4-4CD1-BB65-2937487B58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84-4191-8303-E6488A6060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84-4191-8303-E6488A6060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C8-4890-9F1C-1A17352D00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C8-4890-9F1C-1A17352D00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EB-4B44-9242-69C86173108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EB-4B44-9242-69C86173108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2411.92</c:v>
                </c:pt>
                <c:pt idx="1">
                  <c:v>2385</c:v>
                </c:pt>
                <c:pt idx="2">
                  <c:v>2366.2800000000002</c:v>
                </c:pt>
                <c:pt idx="3">
                  <c:v>2270.98</c:v>
                </c:pt>
                <c:pt idx="4">
                  <c:v>2231.38</c:v>
                </c:pt>
              </c:numCache>
            </c:numRef>
          </c:val>
          <c:extLst>
            <c:ext xmlns:c16="http://schemas.microsoft.com/office/drawing/2014/chart" uri="{C3380CC4-5D6E-409C-BE32-E72D297353CC}">
              <c16:uniqueId val="{00000000-AD02-47D8-B1B5-921B48B6F0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1245.0999999999999</c:v>
                </c:pt>
                <c:pt idx="4">
                  <c:v>1102.01</c:v>
                </c:pt>
              </c:numCache>
            </c:numRef>
          </c:val>
          <c:smooth val="0"/>
          <c:extLst>
            <c:ext xmlns:c16="http://schemas.microsoft.com/office/drawing/2014/chart" uri="{C3380CC4-5D6E-409C-BE32-E72D297353CC}">
              <c16:uniqueId val="{00000001-AD02-47D8-B1B5-921B48B6F0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99.92</c:v>
                </c:pt>
                <c:pt idx="2">
                  <c:v>100</c:v>
                </c:pt>
                <c:pt idx="3">
                  <c:v>99.38</c:v>
                </c:pt>
                <c:pt idx="4">
                  <c:v>99.28</c:v>
                </c:pt>
              </c:numCache>
            </c:numRef>
          </c:val>
          <c:extLst>
            <c:ext xmlns:c16="http://schemas.microsoft.com/office/drawing/2014/chart" uri="{C3380CC4-5D6E-409C-BE32-E72D297353CC}">
              <c16:uniqueId val="{00000000-DC67-47A3-8EDD-7D7BA97080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79.77</c:v>
                </c:pt>
                <c:pt idx="4">
                  <c:v>82.55</c:v>
                </c:pt>
              </c:numCache>
            </c:numRef>
          </c:val>
          <c:smooth val="0"/>
          <c:extLst>
            <c:ext xmlns:c16="http://schemas.microsoft.com/office/drawing/2014/chart" uri="{C3380CC4-5D6E-409C-BE32-E72D297353CC}">
              <c16:uniqueId val="{00000001-DC67-47A3-8EDD-7D7BA97080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150.57</c:v>
                </c:pt>
                <c:pt idx="1">
                  <c:v>151.51</c:v>
                </c:pt>
                <c:pt idx="2">
                  <c:v>151.63</c:v>
                </c:pt>
                <c:pt idx="3">
                  <c:v>154.18</c:v>
                </c:pt>
                <c:pt idx="4">
                  <c:v>154.15</c:v>
                </c:pt>
              </c:numCache>
            </c:numRef>
          </c:val>
          <c:extLst>
            <c:ext xmlns:c16="http://schemas.microsoft.com/office/drawing/2014/chart" uri="{C3380CC4-5D6E-409C-BE32-E72D297353CC}">
              <c16:uniqueId val="{00000000-B361-41F5-B49A-77C0FCDFF5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214.56</c:v>
                </c:pt>
                <c:pt idx="4">
                  <c:v>188.38</c:v>
                </c:pt>
              </c:numCache>
            </c:numRef>
          </c:val>
          <c:smooth val="0"/>
          <c:extLst>
            <c:ext xmlns:c16="http://schemas.microsoft.com/office/drawing/2014/chart" uri="{C3380CC4-5D6E-409C-BE32-E72D297353CC}">
              <c16:uniqueId val="{00000001-B361-41F5-B49A-77C0FCDFF5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にかほ市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23490</v>
      </c>
      <c r="AM8" s="46"/>
      <c r="AN8" s="46"/>
      <c r="AO8" s="46"/>
      <c r="AP8" s="46"/>
      <c r="AQ8" s="46"/>
      <c r="AR8" s="46"/>
      <c r="AS8" s="46"/>
      <c r="AT8" s="45">
        <f>データ!T6</f>
        <v>241.13</v>
      </c>
      <c r="AU8" s="45"/>
      <c r="AV8" s="45"/>
      <c r="AW8" s="45"/>
      <c r="AX8" s="45"/>
      <c r="AY8" s="45"/>
      <c r="AZ8" s="45"/>
      <c r="BA8" s="45"/>
      <c r="BB8" s="45">
        <f>データ!U6</f>
        <v>97.42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68.819999999999993</v>
      </c>
      <c r="Q10" s="45"/>
      <c r="R10" s="45"/>
      <c r="S10" s="45"/>
      <c r="T10" s="45"/>
      <c r="U10" s="45"/>
      <c r="V10" s="45"/>
      <c r="W10" s="45">
        <f>データ!Q6</f>
        <v>94.87</v>
      </c>
      <c r="X10" s="45"/>
      <c r="Y10" s="45"/>
      <c r="Z10" s="45"/>
      <c r="AA10" s="45"/>
      <c r="AB10" s="45"/>
      <c r="AC10" s="45"/>
      <c r="AD10" s="46">
        <f>データ!R6</f>
        <v>2640</v>
      </c>
      <c r="AE10" s="46"/>
      <c r="AF10" s="46"/>
      <c r="AG10" s="46"/>
      <c r="AH10" s="46"/>
      <c r="AI10" s="46"/>
      <c r="AJ10" s="46"/>
      <c r="AK10" s="2"/>
      <c r="AL10" s="46">
        <f>データ!V6</f>
        <v>16052</v>
      </c>
      <c r="AM10" s="46"/>
      <c r="AN10" s="46"/>
      <c r="AO10" s="46"/>
      <c r="AP10" s="46"/>
      <c r="AQ10" s="46"/>
      <c r="AR10" s="46"/>
      <c r="AS10" s="46"/>
      <c r="AT10" s="45">
        <f>データ!W6</f>
        <v>6.42</v>
      </c>
      <c r="AU10" s="45"/>
      <c r="AV10" s="45"/>
      <c r="AW10" s="45"/>
      <c r="AX10" s="45"/>
      <c r="AY10" s="45"/>
      <c r="AZ10" s="45"/>
      <c r="BA10" s="45"/>
      <c r="BB10" s="45">
        <f>データ!X6</f>
        <v>2500.31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45</v>
      </c>
      <c r="N86" s="12" t="s">
        <v>45</v>
      </c>
      <c r="O86" s="12" t="str">
        <f>データ!EO6</f>
        <v>【0.24】</v>
      </c>
    </row>
  </sheetData>
  <sheetProtection algorithmName="SHA-512" hashValue="YEzu/Zua8/BXDNtx6Bw1CAUJ+mRBaCE8N7Zv/f1mQ56h+B4gIVHDcxQ2RhP3F/wwtNfzg0gCG7cemCGXQ195/w==" saltValue="tM6As3Yi9IRA5U1NCoVs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52141</v>
      </c>
      <c r="D6" s="19">
        <f t="shared" si="3"/>
        <v>47</v>
      </c>
      <c r="E6" s="19">
        <f t="shared" si="3"/>
        <v>17</v>
      </c>
      <c r="F6" s="19">
        <f t="shared" si="3"/>
        <v>1</v>
      </c>
      <c r="G6" s="19">
        <f t="shared" si="3"/>
        <v>0</v>
      </c>
      <c r="H6" s="19" t="str">
        <f t="shared" si="3"/>
        <v>秋田県　にかほ市</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68.819999999999993</v>
      </c>
      <c r="Q6" s="20">
        <f t="shared" si="3"/>
        <v>94.87</v>
      </c>
      <c r="R6" s="20">
        <f t="shared" si="3"/>
        <v>2640</v>
      </c>
      <c r="S6" s="20">
        <f t="shared" si="3"/>
        <v>23490</v>
      </c>
      <c r="T6" s="20">
        <f t="shared" si="3"/>
        <v>241.13</v>
      </c>
      <c r="U6" s="20">
        <f t="shared" si="3"/>
        <v>97.42</v>
      </c>
      <c r="V6" s="20">
        <f t="shared" si="3"/>
        <v>16052</v>
      </c>
      <c r="W6" s="20">
        <f t="shared" si="3"/>
        <v>6.42</v>
      </c>
      <c r="X6" s="20">
        <f t="shared" si="3"/>
        <v>2500.31</v>
      </c>
      <c r="Y6" s="21">
        <f>IF(Y7="",NA(),Y7)</f>
        <v>72.41</v>
      </c>
      <c r="Z6" s="21">
        <f t="shared" ref="Z6:AH6" si="4">IF(Z7="",NA(),Z7)</f>
        <v>74.75</v>
      </c>
      <c r="AA6" s="21">
        <f t="shared" si="4"/>
        <v>73.010000000000005</v>
      </c>
      <c r="AB6" s="21">
        <f t="shared" si="4"/>
        <v>72.540000000000006</v>
      </c>
      <c r="AC6" s="21">
        <f t="shared" si="4"/>
        <v>70.64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2411.92</v>
      </c>
      <c r="BG6" s="21">
        <f t="shared" ref="BG6:BO6" si="7">IF(BG7="",NA(),BG7)</f>
        <v>2385</v>
      </c>
      <c r="BH6" s="21">
        <f t="shared" si="7"/>
        <v>2366.2800000000002</v>
      </c>
      <c r="BI6" s="21">
        <f t="shared" si="7"/>
        <v>2270.98</v>
      </c>
      <c r="BJ6" s="21">
        <f t="shared" si="7"/>
        <v>2231.38</v>
      </c>
      <c r="BK6" s="21">
        <f t="shared" si="7"/>
        <v>966.33</v>
      </c>
      <c r="BL6" s="21">
        <f t="shared" si="7"/>
        <v>958.81</v>
      </c>
      <c r="BM6" s="21">
        <f t="shared" si="7"/>
        <v>1001.3</v>
      </c>
      <c r="BN6" s="21">
        <f t="shared" si="7"/>
        <v>1245.0999999999999</v>
      </c>
      <c r="BO6" s="21">
        <f t="shared" si="7"/>
        <v>1102.01</v>
      </c>
      <c r="BP6" s="20" t="str">
        <f>IF(BP7="","",IF(BP7="-","【-】","【"&amp;SUBSTITUTE(TEXT(BP7,"#,##0.00"),"-","△")&amp;"】"))</f>
        <v>【669.11】</v>
      </c>
      <c r="BQ6" s="21">
        <f>IF(BQ7="",NA(),BQ7)</f>
        <v>100</v>
      </c>
      <c r="BR6" s="21">
        <f t="shared" ref="BR6:BZ6" si="8">IF(BR7="",NA(),BR7)</f>
        <v>99.92</v>
      </c>
      <c r="BS6" s="21">
        <f t="shared" si="8"/>
        <v>100</v>
      </c>
      <c r="BT6" s="21">
        <f t="shared" si="8"/>
        <v>99.38</v>
      </c>
      <c r="BU6" s="21">
        <f t="shared" si="8"/>
        <v>99.28</v>
      </c>
      <c r="BV6" s="21">
        <f t="shared" si="8"/>
        <v>81.739999999999995</v>
      </c>
      <c r="BW6" s="21">
        <f t="shared" si="8"/>
        <v>82.88</v>
      </c>
      <c r="BX6" s="21">
        <f t="shared" si="8"/>
        <v>81.88</v>
      </c>
      <c r="BY6" s="21">
        <f t="shared" si="8"/>
        <v>79.77</v>
      </c>
      <c r="BZ6" s="21">
        <f t="shared" si="8"/>
        <v>82.55</v>
      </c>
      <c r="CA6" s="20" t="str">
        <f>IF(CA7="","",IF(CA7="-","【-】","【"&amp;SUBSTITUTE(TEXT(CA7,"#,##0.00"),"-","△")&amp;"】"))</f>
        <v>【99.73】</v>
      </c>
      <c r="CB6" s="21">
        <f>IF(CB7="",NA(),CB7)</f>
        <v>150.57</v>
      </c>
      <c r="CC6" s="21">
        <f t="shared" ref="CC6:CK6" si="9">IF(CC7="",NA(),CC7)</f>
        <v>151.51</v>
      </c>
      <c r="CD6" s="21">
        <f t="shared" si="9"/>
        <v>151.63</v>
      </c>
      <c r="CE6" s="21">
        <f t="shared" si="9"/>
        <v>154.18</v>
      </c>
      <c r="CF6" s="21">
        <f t="shared" si="9"/>
        <v>154.15</v>
      </c>
      <c r="CG6" s="21">
        <f t="shared" si="9"/>
        <v>194.31</v>
      </c>
      <c r="CH6" s="21">
        <f t="shared" si="9"/>
        <v>190.99</v>
      </c>
      <c r="CI6" s="21">
        <f t="shared" si="9"/>
        <v>187.55</v>
      </c>
      <c r="CJ6" s="21">
        <f t="shared" si="9"/>
        <v>214.56</v>
      </c>
      <c r="CK6" s="21">
        <f t="shared" si="9"/>
        <v>188.38</v>
      </c>
      <c r="CL6" s="20" t="str">
        <f>IF(CL7="","",IF(CL7="-","【-】","【"&amp;SUBSTITUTE(TEXT(CL7,"#,##0.00"),"-","△")&amp;"】"))</f>
        <v>【134.98】</v>
      </c>
      <c r="CM6" s="21">
        <f>IF(CM7="",NA(),CM7)</f>
        <v>59.43</v>
      </c>
      <c r="CN6" s="21">
        <f t="shared" ref="CN6:CV6" si="10">IF(CN7="",NA(),CN7)</f>
        <v>58.88</v>
      </c>
      <c r="CO6" s="21">
        <f t="shared" si="10"/>
        <v>58.81</v>
      </c>
      <c r="CP6" s="21">
        <f t="shared" si="10"/>
        <v>60.24</v>
      </c>
      <c r="CQ6" s="21">
        <f t="shared" si="10"/>
        <v>59.51</v>
      </c>
      <c r="CR6" s="21">
        <f t="shared" si="10"/>
        <v>53.5</v>
      </c>
      <c r="CS6" s="21">
        <f t="shared" si="10"/>
        <v>52.58</v>
      </c>
      <c r="CT6" s="21">
        <f t="shared" si="10"/>
        <v>50.94</v>
      </c>
      <c r="CU6" s="21">
        <f t="shared" si="10"/>
        <v>49.47</v>
      </c>
      <c r="CV6" s="21">
        <f t="shared" si="10"/>
        <v>51.42</v>
      </c>
      <c r="CW6" s="20" t="str">
        <f>IF(CW7="","",IF(CW7="-","【-】","【"&amp;SUBSTITUTE(TEXT(CW7,"#,##0.00"),"-","△")&amp;"】"))</f>
        <v>【59.99】</v>
      </c>
      <c r="CX6" s="21">
        <f>IF(CX7="",NA(),CX7)</f>
        <v>90.02</v>
      </c>
      <c r="CY6" s="21">
        <f t="shared" ref="CY6:DG6" si="11">IF(CY7="",NA(),CY7)</f>
        <v>90.78</v>
      </c>
      <c r="CZ6" s="21">
        <f t="shared" si="11"/>
        <v>91.44</v>
      </c>
      <c r="DA6" s="21">
        <f t="shared" si="11"/>
        <v>93.12</v>
      </c>
      <c r="DB6" s="21">
        <f t="shared" si="11"/>
        <v>92.53</v>
      </c>
      <c r="DC6" s="21">
        <f t="shared" si="11"/>
        <v>83.51</v>
      </c>
      <c r="DD6" s="21">
        <f t="shared" si="11"/>
        <v>83.02</v>
      </c>
      <c r="DE6" s="21">
        <f t="shared" si="11"/>
        <v>82.55</v>
      </c>
      <c r="DF6" s="21">
        <f t="shared" si="11"/>
        <v>82.06</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1">
        <f t="shared" ref="EF6:EN6" si="14">IF(EF7="",NA(),EF7)</f>
        <v>0.22</v>
      </c>
      <c r="EG6" s="20">
        <f t="shared" si="14"/>
        <v>0</v>
      </c>
      <c r="EH6" s="20">
        <f t="shared" si="14"/>
        <v>0</v>
      </c>
      <c r="EI6" s="21">
        <f t="shared" si="14"/>
        <v>0.09</v>
      </c>
      <c r="EJ6" s="21">
        <f t="shared" si="14"/>
        <v>0.16</v>
      </c>
      <c r="EK6" s="21">
        <f t="shared" si="14"/>
        <v>0.13</v>
      </c>
      <c r="EL6" s="21">
        <f t="shared" si="14"/>
        <v>0.15</v>
      </c>
      <c r="EM6" s="21">
        <f t="shared" si="14"/>
        <v>0.32</v>
      </c>
      <c r="EN6" s="21">
        <f t="shared" si="14"/>
        <v>0.14000000000000001</v>
      </c>
      <c r="EO6" s="20" t="str">
        <f>IF(EO7="","",IF(EO7="-","【-】","【"&amp;SUBSTITUTE(TEXT(EO7,"#,##0.00"),"-","△")&amp;"】"))</f>
        <v>【0.24】</v>
      </c>
    </row>
    <row r="7" spans="1:145" s="22" customFormat="1" x14ac:dyDescent="0.15">
      <c r="A7" s="14"/>
      <c r="B7" s="23">
        <v>2021</v>
      </c>
      <c r="C7" s="23">
        <v>52141</v>
      </c>
      <c r="D7" s="23">
        <v>47</v>
      </c>
      <c r="E7" s="23">
        <v>17</v>
      </c>
      <c r="F7" s="23">
        <v>1</v>
      </c>
      <c r="G7" s="23">
        <v>0</v>
      </c>
      <c r="H7" s="23" t="s">
        <v>99</v>
      </c>
      <c r="I7" s="23" t="s">
        <v>100</v>
      </c>
      <c r="J7" s="23" t="s">
        <v>101</v>
      </c>
      <c r="K7" s="23" t="s">
        <v>102</v>
      </c>
      <c r="L7" s="23" t="s">
        <v>103</v>
      </c>
      <c r="M7" s="23" t="s">
        <v>104</v>
      </c>
      <c r="N7" s="24" t="s">
        <v>105</v>
      </c>
      <c r="O7" s="24" t="s">
        <v>106</v>
      </c>
      <c r="P7" s="24">
        <v>68.819999999999993</v>
      </c>
      <c r="Q7" s="24">
        <v>94.87</v>
      </c>
      <c r="R7" s="24">
        <v>2640</v>
      </c>
      <c r="S7" s="24">
        <v>23490</v>
      </c>
      <c r="T7" s="24">
        <v>241.13</v>
      </c>
      <c r="U7" s="24">
        <v>97.42</v>
      </c>
      <c r="V7" s="24">
        <v>16052</v>
      </c>
      <c r="W7" s="24">
        <v>6.42</v>
      </c>
      <c r="X7" s="24">
        <v>2500.31</v>
      </c>
      <c r="Y7" s="24">
        <v>72.41</v>
      </c>
      <c r="Z7" s="24">
        <v>74.75</v>
      </c>
      <c r="AA7" s="24">
        <v>73.010000000000005</v>
      </c>
      <c r="AB7" s="24">
        <v>72.540000000000006</v>
      </c>
      <c r="AC7" s="24">
        <v>70.64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2411.92</v>
      </c>
      <c r="BG7" s="24">
        <v>2385</v>
      </c>
      <c r="BH7" s="24">
        <v>2366.2800000000002</v>
      </c>
      <c r="BI7" s="24">
        <v>2270.98</v>
      </c>
      <c r="BJ7" s="24">
        <v>2231.38</v>
      </c>
      <c r="BK7" s="24">
        <v>966.33</v>
      </c>
      <c r="BL7" s="24">
        <v>958.81</v>
      </c>
      <c r="BM7" s="24">
        <v>1001.3</v>
      </c>
      <c r="BN7" s="24">
        <v>1245.0999999999999</v>
      </c>
      <c r="BO7" s="24">
        <v>1102.01</v>
      </c>
      <c r="BP7" s="24">
        <v>669.11</v>
      </c>
      <c r="BQ7" s="24">
        <v>100</v>
      </c>
      <c r="BR7" s="24">
        <v>99.92</v>
      </c>
      <c r="BS7" s="24">
        <v>100</v>
      </c>
      <c r="BT7" s="24">
        <v>99.38</v>
      </c>
      <c r="BU7" s="24">
        <v>99.28</v>
      </c>
      <c r="BV7" s="24">
        <v>81.739999999999995</v>
      </c>
      <c r="BW7" s="24">
        <v>82.88</v>
      </c>
      <c r="BX7" s="24">
        <v>81.88</v>
      </c>
      <c r="BY7" s="24">
        <v>79.77</v>
      </c>
      <c r="BZ7" s="24">
        <v>82.55</v>
      </c>
      <c r="CA7" s="24">
        <v>99.73</v>
      </c>
      <c r="CB7" s="24">
        <v>150.57</v>
      </c>
      <c r="CC7" s="24">
        <v>151.51</v>
      </c>
      <c r="CD7" s="24">
        <v>151.63</v>
      </c>
      <c r="CE7" s="24">
        <v>154.18</v>
      </c>
      <c r="CF7" s="24">
        <v>154.15</v>
      </c>
      <c r="CG7" s="24">
        <v>194.31</v>
      </c>
      <c r="CH7" s="24">
        <v>190.99</v>
      </c>
      <c r="CI7" s="24">
        <v>187.55</v>
      </c>
      <c r="CJ7" s="24">
        <v>214.56</v>
      </c>
      <c r="CK7" s="24">
        <v>188.38</v>
      </c>
      <c r="CL7" s="24">
        <v>134.97999999999999</v>
      </c>
      <c r="CM7" s="24">
        <v>59.43</v>
      </c>
      <c r="CN7" s="24">
        <v>58.88</v>
      </c>
      <c r="CO7" s="24">
        <v>58.81</v>
      </c>
      <c r="CP7" s="24">
        <v>60.24</v>
      </c>
      <c r="CQ7" s="24">
        <v>59.51</v>
      </c>
      <c r="CR7" s="24">
        <v>53.5</v>
      </c>
      <c r="CS7" s="24">
        <v>52.58</v>
      </c>
      <c r="CT7" s="24">
        <v>50.94</v>
      </c>
      <c r="CU7" s="24">
        <v>49.47</v>
      </c>
      <c r="CV7" s="24">
        <v>51.42</v>
      </c>
      <c r="CW7" s="24">
        <v>59.99</v>
      </c>
      <c r="CX7" s="24">
        <v>90.02</v>
      </c>
      <c r="CY7" s="24">
        <v>90.78</v>
      </c>
      <c r="CZ7" s="24">
        <v>91.44</v>
      </c>
      <c r="DA7" s="24">
        <v>93.12</v>
      </c>
      <c r="DB7" s="24">
        <v>92.53</v>
      </c>
      <c r="DC7" s="24">
        <v>83.51</v>
      </c>
      <c r="DD7" s="24">
        <v>83.02</v>
      </c>
      <c r="DE7" s="24">
        <v>82.55</v>
      </c>
      <c r="DF7" s="24">
        <v>82.06</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0.22</v>
      </c>
      <c r="EG7" s="24">
        <v>0</v>
      </c>
      <c r="EH7" s="24">
        <v>0</v>
      </c>
      <c r="EI7" s="24">
        <v>0.09</v>
      </c>
      <c r="EJ7" s="24">
        <v>0.16</v>
      </c>
      <c r="EK7" s="24">
        <v>0.13</v>
      </c>
      <c r="EL7" s="24">
        <v>0.15</v>
      </c>
      <c r="EM7" s="24">
        <v>0.32</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2023-01-18T12:01:41Z</cp:lastPrinted>
  <dcterms:created xsi:type="dcterms:W3CDTF">2023-01-12T23:52:16Z</dcterms:created>
  <dcterms:modified xsi:type="dcterms:W3CDTF">2023-02-27T00:03:12Z</dcterms:modified>
  <cp:category/>
</cp:coreProperties>
</file>