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40116【0126〆切】公営企業に係る経営比較分析表（令和４年度決算）の分析等について（依頼）\回答\"/>
    </mc:Choice>
  </mc:AlternateContent>
  <workbookProtection workbookAlgorithmName="SHA-512" workbookHashValue="3z2S2LjotLHLhIgJ1idWhyclRt2JKJROH7vOVVQ3/6wzsEQUd6XnwtJb6WkEmBJlqeXpkGBYNhEseyxSy6RORw==" workbookSaltValue="4+TrYHn1Sr6MAXHrV2Il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<sst xmlns="http://schemas.openxmlformats.org/spreadsheetml/2006/main" count="236" uniqueCount="119">
  <si>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</si>
  <si>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</si>
  <si>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</si>
  <si>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</si>
  <si>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</si>
  <si>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</si>
  <si>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</si>
  <si>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</si>
  <si>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</si>
  <si>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</si>
  <si>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</si>
  <si>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</si>
  <si>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</si>
  <si>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</si>
  <si>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</si>
  <si>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</si>
  <si>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</si>
  <si>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</si>
  <si>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</si>
  <si>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</si>
  <si>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</si>
  <si>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</si>
  <si>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</si>
  <si>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</si>
  <si>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</si>
  <si>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</si>
  <si>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</si>
  <si>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</si>
  <si>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</si>
  <si>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</si>
  <si>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</si>
  <si>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</si>
  <si>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</si>
  <si>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</si>
  <si>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</si>
  <si>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</si>
  <si>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</si>
  <si>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</si>
  <si>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</si>
  <si>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</si>
  <si>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</si>
  <si>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</si>
  <si>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</si>
  <si>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</si>
  <si>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</si>
  <si>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</si>
  <si>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</si>
  <si>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</si>
  <si>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</si>
  <si>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</si>
  <si>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</si>
  <si>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</si>
  <si>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</si>
  <si>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</si>
  <si>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</si>
  <si>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</si>
  <si>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</si>
  <si>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</si>
  <si>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</si>
  <si>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</si>
  <si>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</si>
  <si>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</si>
  <si>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</si>
  <si>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</si>
  <si>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</si>
  <si>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</si>
  <si>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</si>
  <si>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</si>
  <si>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</si>
  <si>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</si>
  <si>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</si>
  <si>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</si>
  <si>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</si>
  <si>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</si>
  <si>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</si>
  <si>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</si>
  <si>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</si>
  <si>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</si>
  <si>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</si>
  <si>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</si>
  <si>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</si>
  <si>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</si>
  <si>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</si>
  <si>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</si>
  <si>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</si>
  <si>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</si>
  <si>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</si>
  <si>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</si>
  <si>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</si>
  <si>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</si>
  <si>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</si>
  <si>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</si>
  <si>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</si>
  <si>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</si>
  <si>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</si>
  <si>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</si>
  <si>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</si>
  <si>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</si>
  <si>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</si>
  <si>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</si>
  <si>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</si>
  <si>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</si>
  <si>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</si>
  <si>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</si>
  <si>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</si>
  <si>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</si>
  <si>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</si>
  <si>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</si>
  <si>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</si>
  <si>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</si>
  <si>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</si>
  <si>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</si>
  <si>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</si>
  <si>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</si>
  <si>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</si>
  <si>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</si>
  <si>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①収益的収支比率は、目標値である100％を下回っており、平成30年度以降減少していることから、更なる健全な経営の推進に努めます。
④企業債残高対事業規模比率は、全国平均及び類似団体平均と比較して高くなっており、今後更新工事も予定されていることから、引き続き計画的な事業推進に努めます。
⑤経費回収率は、令和4年度は維持管理費が増えたため、指標の目安である100％及び全国平均を下回っています。更なる適正な使用料収入の確保及び汚水処理費の削減に努めます。
⑥汚水処理原価は、維持管理費が増えたため、大幅な増加となりました。また全国平均と比較して高額であることから、引き続き低減に努めます。
⑦施設利用率は、類似団体平均を上回っていますが、全国平均を下回っているため、引き続き統廃合を含めた適正な施設利用の推進に努めます。
⑧水洗化率は、類似団体平均と比較して高くなっていますが、全国平均値と比べると低率であるため、引き続き水洗化率の向上に努めます。</t>
    <rPh sb="28" eb="30">
      <t>ヘイセイ</t>
    </rPh>
    <rPh sb="32" eb="34">
      <t>ネンド</t>
    </rPh>
    <rPh sb="47" eb="48">
      <t>サラ</t>
    </rPh>
    <rPh sb="56" eb="58">
      <t>スイシン</t>
    </rPh>
    <rPh sb="107" eb="109">
      <t>コウシン</t>
    </rPh>
    <rPh sb="109" eb="111">
      <t>コウジ</t>
    </rPh>
    <rPh sb="124" eb="125">
      <t>ヒ</t>
    </rPh>
    <rPh sb="126" eb="127">
      <t>ツヅ</t>
    </rPh>
    <rPh sb="134" eb="136">
      <t>スイシン</t>
    </rPh>
    <rPh sb="137" eb="138">
      <t>ツト</t>
    </rPh>
    <rPh sb="151" eb="153">
      <t>レイワ</t>
    </rPh>
    <rPh sb="154" eb="156">
      <t>ネンド</t>
    </rPh>
    <rPh sb="181" eb="182">
      <t>オヨ</t>
    </rPh>
    <rPh sb="188" eb="190">
      <t>シタマワ</t>
    </rPh>
    <rPh sb="196" eb="197">
      <t>サラ</t>
    </rPh>
    <rPh sb="236" eb="241">
      <t>イジカンリヒ</t>
    </rPh>
    <rPh sb="242" eb="243">
      <t>フ</t>
    </rPh>
    <rPh sb="248" eb="250">
      <t>オオハバ</t>
    </rPh>
    <rPh sb="251" eb="253">
      <t>ゾウカ</t>
    </rPh>
    <rPh sb="262" eb="264">
      <t>ゼンコク</t>
    </rPh>
    <rPh sb="267" eb="269">
      <t>ヒカク</t>
    </rPh>
    <rPh sb="271" eb="273">
      <t>コウガク</t>
    </rPh>
    <rPh sb="281" eb="282">
      <t>ヒ</t>
    </rPh>
    <rPh sb="283" eb="284">
      <t>ツヅ</t>
    </rPh>
    <rPh sb="285" eb="287">
      <t>テイゲン</t>
    </rPh>
    <rPh sb="288" eb="289">
      <t>ツト</t>
    </rPh>
    <rPh sb="318" eb="320">
      <t>ゼンコク</t>
    </rPh>
    <rPh sb="320" eb="322">
      <t>ヘイキン</t>
    </rPh>
    <rPh sb="323" eb="325">
      <t>シタマワ</t>
    </rPh>
    <rPh sb="332" eb="333">
      <t>ヒ</t>
    </rPh>
    <rPh sb="334" eb="335">
      <t>ツヅ</t>
    </rPh>
    <rPh sb="336" eb="339">
      <t>トウハイゴウ</t>
    </rPh>
    <rPh sb="340" eb="341">
      <t>フク</t>
    </rPh>
    <rPh sb="343" eb="345">
      <t>テキセイ</t>
    </rPh>
    <rPh sb="346" eb="348">
      <t>シセツ</t>
    </rPh>
    <rPh sb="348" eb="350">
      <t>リヨウ</t>
    </rPh>
    <rPh sb="351" eb="353">
      <t>スイシン</t>
    </rPh>
    <rPh sb="374" eb="376">
      <t>ヒカク</t>
    </rPh>
    <rPh sb="378" eb="379">
      <t>タカ</t>
    </rPh>
    <rPh sb="406" eb="407">
      <t>ヒ</t>
    </rPh>
    <rPh sb="408" eb="409">
      <t>ツヅ</t>
    </rPh>
    <rPh sb="418" eb="419">
      <t>ツト</t>
    </rPh>
    <phoneticPr fontId="4"/>
  </si>
  <si>
    <t>　平成10年4月に供用開始してから、20年以上経過しています。平成30年度に下水道ストックマネジメント（長寿命化）実施計画を策定しており、今後も計画的な事業の推進に努めます。</t>
    <rPh sb="20" eb="21">
      <t>ネン</t>
    </rPh>
    <rPh sb="21" eb="23">
      <t>イジョウ</t>
    </rPh>
    <rPh sb="23" eb="25">
      <t>ケイカ</t>
    </rPh>
    <rPh sb="69" eb="71">
      <t>コンゴ</t>
    </rPh>
    <rPh sb="72" eb="75">
      <t>ケイカクテキ</t>
    </rPh>
    <rPh sb="76" eb="78">
      <t>ジギョウ</t>
    </rPh>
    <rPh sb="79" eb="81">
      <t>スイシン</t>
    </rPh>
    <rPh sb="82" eb="83">
      <t>ツト</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</si>
  <si>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6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</si>
</sst>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0.22</c:v>
                </c:pt>
                <c:pt idx="1">
                  <c:v>0</c:v>
                </c:pt>
                <c:pt idx="2">
                  <c:v>0</c:v>
                </c:pt>
                <c:pt idx="3" formatCode="#,##0.00;&quot;△&quot;#,##0.00;&quot;-&quot;">
                  <c:v>0.09</c:v>
                </c:pt>
                <c:pt idx="4" formatCode="#,##0.00;&quot;△&quot;#,##0.00;&quot;-&quot;">
                  <c:v>0.09</c:v>
                </c:pt>
              </c:numCache>
            </c:numRef>
          </c:val>
          <c:extLst>
            <c:ext xmlns:c16="http://schemas.microsoft.com/office/drawing/2014/chart" uri="{C3380CC4-5D6E-409C-BE32-E72D297353CC}">
              <c16:uniqueId val="{00000000-3E14-41F6-BBFB-7BA62686B2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0.32</c:v>
                </c:pt>
                <c:pt idx="3">
                  <c:v>0.14000000000000001</c:v>
                </c:pt>
                <c:pt idx="4">
                  <c:v>0.08</c:v>
                </c:pt>
              </c:numCache>
            </c:numRef>
          </c:val>
          <c:smooth val="0"/>
          <c:extLst>
            <c:ext xmlns:c16="http://schemas.microsoft.com/office/drawing/2014/chart" uri="{C3380CC4-5D6E-409C-BE32-E72D297353CC}">
              <c16:uniqueId val="{00000001-3E14-41F6-BBFB-7BA62686B2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58.88</c:v>
                </c:pt>
                <c:pt idx="1">
                  <c:v>58.81</c:v>
                </c:pt>
                <c:pt idx="2">
                  <c:v>60.24</c:v>
                </c:pt>
                <c:pt idx="3">
                  <c:v>59.51</c:v>
                </c:pt>
                <c:pt idx="4">
                  <c:v>58.1</c:v>
                </c:pt>
              </c:numCache>
            </c:numRef>
          </c:val>
          <c:extLst>
            <c:ext xmlns:c16="http://schemas.microsoft.com/office/drawing/2014/chart" uri="{C3380CC4-5D6E-409C-BE32-E72D297353CC}">
              <c16:uniqueId val="{00000000-BBCB-4441-BCB7-2E326D508C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49.47</c:v>
                </c:pt>
                <c:pt idx="3">
                  <c:v>51.42</c:v>
                </c:pt>
                <c:pt idx="4">
                  <c:v>48.95</c:v>
                </c:pt>
              </c:numCache>
            </c:numRef>
          </c:val>
          <c:smooth val="0"/>
          <c:extLst>
            <c:ext xmlns:c16="http://schemas.microsoft.com/office/drawing/2014/chart" uri="{C3380CC4-5D6E-409C-BE32-E72D297353CC}">
              <c16:uniqueId val="{00000001-BBCB-4441-BCB7-2E326D508C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90.78</c:v>
                </c:pt>
                <c:pt idx="1">
                  <c:v>91.44</c:v>
                </c:pt>
                <c:pt idx="2">
                  <c:v>93.12</c:v>
                </c:pt>
                <c:pt idx="3">
                  <c:v>92.53</c:v>
                </c:pt>
                <c:pt idx="4">
                  <c:v>90.85</c:v>
                </c:pt>
              </c:numCache>
            </c:numRef>
          </c:val>
          <c:extLst>
            <c:ext xmlns:c16="http://schemas.microsoft.com/office/drawing/2014/chart" uri="{C3380CC4-5D6E-409C-BE32-E72D297353CC}">
              <c16:uniqueId val="{00000000-AA70-4B81-9392-BBED8DE638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82.06</c:v>
                </c:pt>
                <c:pt idx="3">
                  <c:v>81.34</c:v>
                </c:pt>
                <c:pt idx="4">
                  <c:v>81.14</c:v>
                </c:pt>
              </c:numCache>
            </c:numRef>
          </c:val>
          <c:smooth val="0"/>
          <c:extLst>
            <c:ext xmlns:c16="http://schemas.microsoft.com/office/drawing/2014/chart" uri="{C3380CC4-5D6E-409C-BE32-E72D297353CC}">
              <c16:uniqueId val="{00000001-AA70-4B81-9392-BBED8DE638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74.75</c:v>
                </c:pt>
                <c:pt idx="1">
                  <c:v>73.010000000000005</c:v>
                </c:pt>
                <c:pt idx="2">
                  <c:v>72.540000000000006</c:v>
                </c:pt>
                <c:pt idx="3">
                  <c:v>70.64</c:v>
                </c:pt>
                <c:pt idx="4">
                  <c:v>70.05</c:v>
                </c:pt>
              </c:numCache>
            </c:numRef>
          </c:val>
          <c:extLst>
            <c:ext xmlns:c16="http://schemas.microsoft.com/office/drawing/2014/chart" uri="{C3380CC4-5D6E-409C-BE32-E72D297353CC}">
              <c16:uniqueId val="{00000000-7BC6-4A53-BB85-C151A61447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C6-4A53-BB85-C151A61447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6-43D7-A516-2681264BE9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6-43D7-A516-2681264BE9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18-48DA-B1F1-22426123BF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8-48DA-B1F1-22426123BF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6-4B85-9261-29883303D1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6-4B85-9261-29883303D1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3-4F18-A8F1-D171B87811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3-4F18-A8F1-D171B87811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2385</c:v>
                </c:pt>
                <c:pt idx="1">
                  <c:v>2366.2800000000002</c:v>
                </c:pt>
                <c:pt idx="2">
                  <c:v>2270.98</c:v>
                </c:pt>
                <c:pt idx="3">
                  <c:v>2231.38</c:v>
                </c:pt>
                <c:pt idx="4">
                  <c:v>2179.65</c:v>
                </c:pt>
              </c:numCache>
            </c:numRef>
          </c:val>
          <c:extLst>
            <c:ext xmlns:c16="http://schemas.microsoft.com/office/drawing/2014/chart" uri="{C3380CC4-5D6E-409C-BE32-E72D297353CC}">
              <c16:uniqueId val="{00000000-311D-4B37-A4E9-50476107F0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1245.0999999999999</c:v>
                </c:pt>
                <c:pt idx="3">
                  <c:v>1102.01</c:v>
                </c:pt>
                <c:pt idx="4">
                  <c:v>987.36</c:v>
                </c:pt>
              </c:numCache>
            </c:numRef>
          </c:val>
          <c:smooth val="0"/>
          <c:extLst>
            <c:ext xmlns:c16="http://schemas.microsoft.com/office/drawing/2014/chart" uri="{C3380CC4-5D6E-409C-BE32-E72D297353CC}">
              <c16:uniqueId val="{00000001-311D-4B37-A4E9-50476107F0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99.92</c:v>
                </c:pt>
                <c:pt idx="1">
                  <c:v>100</c:v>
                </c:pt>
                <c:pt idx="2">
                  <c:v>99.38</c:v>
                </c:pt>
                <c:pt idx="3">
                  <c:v>99.28</c:v>
                </c:pt>
                <c:pt idx="4">
                  <c:v>81.760000000000005</c:v>
                </c:pt>
              </c:numCache>
            </c:numRef>
          </c:val>
          <c:extLst>
            <c:ext xmlns:c16="http://schemas.microsoft.com/office/drawing/2014/chart" uri="{C3380CC4-5D6E-409C-BE32-E72D297353CC}">
              <c16:uniqueId val="{00000000-66A1-411C-AE17-EF4397C0C0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79.77</c:v>
                </c:pt>
                <c:pt idx="3">
                  <c:v>82.55</c:v>
                </c:pt>
                <c:pt idx="4">
                  <c:v>83.55</c:v>
                </c:pt>
              </c:numCache>
            </c:numRef>
          </c:val>
          <c:smooth val="0"/>
          <c:extLst>
            <c:ext xmlns:c16="http://schemas.microsoft.com/office/drawing/2014/chart" uri="{C3380CC4-5D6E-409C-BE32-E72D297353CC}">
              <c16:uniqueId val="{00000001-66A1-411C-AE17-EF4397C0C0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151.51</c:v>
                </c:pt>
                <c:pt idx="1">
                  <c:v>151.63</c:v>
                </c:pt>
                <c:pt idx="2">
                  <c:v>154.18</c:v>
                </c:pt>
                <c:pt idx="3">
                  <c:v>154.15</c:v>
                </c:pt>
                <c:pt idx="4">
                  <c:v>187.31</c:v>
                </c:pt>
              </c:numCache>
            </c:numRef>
          </c:val>
          <c:extLst>
            <c:ext xmlns:c16="http://schemas.microsoft.com/office/drawing/2014/chart" uri="{C3380CC4-5D6E-409C-BE32-E72D297353CC}">
              <c16:uniqueId val="{00000000-9274-4990-BA9E-E9AC6F5EF7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214.56</c:v>
                </c:pt>
                <c:pt idx="3">
                  <c:v>188.38</c:v>
                </c:pt>
                <c:pt idx="4">
                  <c:v>185.98</c:v>
                </c:pt>
              </c:numCache>
            </c:numRef>
          </c:val>
          <c:smooth val="0"/>
          <c:extLst>
            <c:ext xmlns:c16="http://schemas.microsoft.com/office/drawing/2014/chart" uri="{C3380CC4-5D6E-409C-BE32-E72D297353CC}">
              <c16:uniqueId val="{00000001-9274-4990-BA9E-E9AC6F5EF7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にかほ市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23047</v>
      </c>
      <c r="AM8" s="42"/>
      <c r="AN8" s="42"/>
      <c r="AO8" s="42"/>
      <c r="AP8" s="42"/>
      <c r="AQ8" s="42"/>
      <c r="AR8" s="42"/>
      <c r="AS8" s="42"/>
      <c r="AT8" s="35">
        <f>データ!T6</f>
        <v>241.13</v>
      </c>
      <c r="AU8" s="35"/>
      <c r="AV8" s="35"/>
      <c r="AW8" s="35"/>
      <c r="AX8" s="35"/>
      <c r="AY8" s="35"/>
      <c r="AZ8" s="35"/>
      <c r="BA8" s="35"/>
      <c r="BB8" s="35">
        <f>データ!U6</f>
        <v>95.58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70.540000000000006</v>
      </c>
      <c r="Q10" s="35"/>
      <c r="R10" s="35"/>
      <c r="S10" s="35"/>
      <c r="T10" s="35"/>
      <c r="U10" s="35"/>
      <c r="V10" s="35"/>
      <c r="W10" s="35">
        <f>データ!Q6</f>
        <v>96.9</v>
      </c>
      <c r="X10" s="35"/>
      <c r="Y10" s="35"/>
      <c r="Z10" s="35"/>
      <c r="AA10" s="35"/>
      <c r="AB10" s="35"/>
      <c r="AC10" s="35"/>
      <c r="AD10" s="42">
        <f>データ!R6</f>
        <v>2640</v>
      </c>
      <c r="AE10" s="42"/>
      <c r="AF10" s="42"/>
      <c r="AG10" s="42"/>
      <c r="AH10" s="42"/>
      <c r="AI10" s="42"/>
      <c r="AJ10" s="42"/>
      <c r="AK10" s="2"/>
      <c r="AL10" s="42">
        <f>データ!V6</f>
        <v>16128</v>
      </c>
      <c r="AM10" s="42"/>
      <c r="AN10" s="42"/>
      <c r="AO10" s="42"/>
      <c r="AP10" s="42"/>
      <c r="AQ10" s="42"/>
      <c r="AR10" s="42"/>
      <c r="AS10" s="42"/>
      <c r="AT10" s="35">
        <f>データ!W6</f>
        <v>6.45</v>
      </c>
      <c r="AU10" s="35"/>
      <c r="AV10" s="35"/>
      <c r="AW10" s="35"/>
      <c r="AX10" s="35"/>
      <c r="AY10" s="35"/>
      <c r="AZ10" s="35"/>
      <c r="BA10" s="35"/>
      <c r="BB10" s="35">
        <f>データ!X6</f>
        <v>2500.4699999999998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zqN1t25d/X0XKX6Fwepq6lRmXxXXFDZlezX+i7dGMn5sqrI6jYogxQQfZumC2g9FA/XQ19UCZgQX4prQ7Zanbg==" saltValue="JyVIYXfJqnOts9NQ3y2h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52141</v>
      </c>
      <c r="D6" s="19">
        <f t="shared" si="3"/>
        <v>47</v>
      </c>
      <c r="E6" s="19">
        <f t="shared" si="3"/>
        <v>17</v>
      </c>
      <c r="F6" s="19">
        <f t="shared" si="3"/>
        <v>1</v>
      </c>
      <c r="G6" s="19">
        <f t="shared" si="3"/>
        <v>0</v>
      </c>
      <c r="H6" s="19" t="str">
        <f t="shared" si="3"/>
        <v>秋田県　にかほ市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70.540000000000006</v>
      </c>
      <c r="Q6" s="20">
        <f t="shared" si="3"/>
        <v>96.9</v>
      </c>
      <c r="R6" s="20">
        <f t="shared" si="3"/>
        <v>2640</v>
      </c>
      <c r="S6" s="20">
        <f t="shared" si="3"/>
        <v>23047</v>
      </c>
      <c r="T6" s="20">
        <f t="shared" si="3"/>
        <v>241.13</v>
      </c>
      <c r="U6" s="20">
        <f t="shared" si="3"/>
        <v>95.58</v>
      </c>
      <c r="V6" s="20">
        <f t="shared" si="3"/>
        <v>16128</v>
      </c>
      <c r="W6" s="20">
        <f t="shared" si="3"/>
        <v>6.45</v>
      </c>
      <c r="X6" s="20">
        <f t="shared" si="3"/>
        <v>2500.4699999999998</v>
      </c>
      <c r="Y6" s="21">
        <f>IF(Y7="",NA(),Y7)</f>
        <v>74.75</v>
      </c>
      <c r="Z6" s="21">
        <f t="shared" ref="Z6:AH6" si="4">IF(Z7="",NA(),Z7)</f>
        <v>73.010000000000005</v>
      </c>
      <c r="AA6" s="21">
        <f t="shared" si="4"/>
        <v>72.540000000000006</v>
      </c>
      <c r="AB6" s="21">
        <f t="shared" si="4"/>
        <v>70.64</v>
      </c>
      <c r="AC6" s="21">
        <f t="shared" si="4"/>
        <v>70.05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2385</v>
      </c>
      <c r="BG6" s="21">
        <f t="shared" ref="BG6:BO6" si="7">IF(BG7="",NA(),BG7)</f>
        <v>2366.2800000000002</v>
      </c>
      <c r="BH6" s="21">
        <f t="shared" si="7"/>
        <v>2270.98</v>
      </c>
      <c r="BI6" s="21">
        <f t="shared" si="7"/>
        <v>2231.38</v>
      </c>
      <c r="BJ6" s="21">
        <f t="shared" si="7"/>
        <v>2179.65</v>
      </c>
      <c r="BK6" s="21">
        <f t="shared" si="7"/>
        <v>958.81</v>
      </c>
      <c r="BL6" s="21">
        <f t="shared" si="7"/>
        <v>1001.3</v>
      </c>
      <c r="BM6" s="21">
        <f t="shared" si="7"/>
        <v>1245.0999999999999</v>
      </c>
      <c r="BN6" s="21">
        <f t="shared" si="7"/>
        <v>1102.01</v>
      </c>
      <c r="BO6" s="21">
        <f t="shared" si="7"/>
        <v>987.36</v>
      </c>
      <c r="BP6" s="20" t="str">
        <f>IF(BP7="","",IF(BP7="-","【-】","【"&amp;SUBSTITUTE(TEXT(BP7,"#,##0.00"),"-","△")&amp;"】"))</f>
        <v>【652.82】</v>
      </c>
      <c r="BQ6" s="21">
        <f>IF(BQ7="",NA(),BQ7)</f>
        <v>99.92</v>
      </c>
      <c r="BR6" s="21">
        <f t="shared" ref="BR6:BZ6" si="8">IF(BR7="",NA(),BR7)</f>
        <v>100</v>
      </c>
      <c r="BS6" s="21">
        <f t="shared" si="8"/>
        <v>99.38</v>
      </c>
      <c r="BT6" s="21">
        <f t="shared" si="8"/>
        <v>99.28</v>
      </c>
      <c r="BU6" s="21">
        <f t="shared" si="8"/>
        <v>81.760000000000005</v>
      </c>
      <c r="BV6" s="21">
        <f t="shared" si="8"/>
        <v>82.88</v>
      </c>
      <c r="BW6" s="21">
        <f t="shared" si="8"/>
        <v>81.88</v>
      </c>
      <c r="BX6" s="21">
        <f t="shared" si="8"/>
        <v>79.77</v>
      </c>
      <c r="BY6" s="21">
        <f t="shared" si="8"/>
        <v>82.55</v>
      </c>
      <c r="BZ6" s="21">
        <f t="shared" si="8"/>
        <v>83.55</v>
      </c>
      <c r="CA6" s="20" t="str">
        <f>IF(CA7="","",IF(CA7="-","【-】","【"&amp;SUBSTITUTE(TEXT(CA7,"#,##0.00"),"-","△")&amp;"】"))</f>
        <v>【97.61】</v>
      </c>
      <c r="CB6" s="21">
        <f>IF(CB7="",NA(),CB7)</f>
        <v>151.51</v>
      </c>
      <c r="CC6" s="21">
        <f t="shared" ref="CC6:CK6" si="9">IF(CC7="",NA(),CC7)</f>
        <v>151.63</v>
      </c>
      <c r="CD6" s="21">
        <f t="shared" si="9"/>
        <v>154.18</v>
      </c>
      <c r="CE6" s="21">
        <f t="shared" si="9"/>
        <v>154.15</v>
      </c>
      <c r="CF6" s="21">
        <f t="shared" si="9"/>
        <v>187.31</v>
      </c>
      <c r="CG6" s="21">
        <f t="shared" si="9"/>
        <v>190.99</v>
      </c>
      <c r="CH6" s="21">
        <f t="shared" si="9"/>
        <v>187.55</v>
      </c>
      <c r="CI6" s="21">
        <f t="shared" si="9"/>
        <v>214.56</v>
      </c>
      <c r="CJ6" s="21">
        <f t="shared" si="9"/>
        <v>188.38</v>
      </c>
      <c r="CK6" s="21">
        <f t="shared" si="9"/>
        <v>185.98</v>
      </c>
      <c r="CL6" s="20" t="str">
        <f>IF(CL7="","",IF(CL7="-","【-】","【"&amp;SUBSTITUTE(TEXT(CL7,"#,##0.00"),"-","△")&amp;"】"))</f>
        <v>【138.29】</v>
      </c>
      <c r="CM6" s="21">
        <f>IF(CM7="",NA(),CM7)</f>
        <v>58.88</v>
      </c>
      <c r="CN6" s="21">
        <f t="shared" ref="CN6:CV6" si="10">IF(CN7="",NA(),CN7)</f>
        <v>58.81</v>
      </c>
      <c r="CO6" s="21">
        <f t="shared" si="10"/>
        <v>60.24</v>
      </c>
      <c r="CP6" s="21">
        <f t="shared" si="10"/>
        <v>59.51</v>
      </c>
      <c r="CQ6" s="21">
        <f t="shared" si="10"/>
        <v>58.1</v>
      </c>
      <c r="CR6" s="21">
        <f t="shared" si="10"/>
        <v>52.58</v>
      </c>
      <c r="CS6" s="21">
        <f t="shared" si="10"/>
        <v>50.94</v>
      </c>
      <c r="CT6" s="21">
        <f t="shared" si="10"/>
        <v>49.47</v>
      </c>
      <c r="CU6" s="21">
        <f t="shared" si="10"/>
        <v>51.42</v>
      </c>
      <c r="CV6" s="21">
        <f t="shared" si="10"/>
        <v>48.95</v>
      </c>
      <c r="CW6" s="20" t="str">
        <f>IF(CW7="","",IF(CW7="-","【-】","【"&amp;SUBSTITUTE(TEXT(CW7,"#,##0.00"),"-","△")&amp;"】"))</f>
        <v>【59.10】</v>
      </c>
      <c r="CX6" s="21">
        <f>IF(CX7="",NA(),CX7)</f>
        <v>90.78</v>
      </c>
      <c r="CY6" s="21">
        <f t="shared" ref="CY6:DG6" si="11">IF(CY7="",NA(),CY7)</f>
        <v>91.44</v>
      </c>
      <c r="CZ6" s="21">
        <f t="shared" si="11"/>
        <v>93.12</v>
      </c>
      <c r="DA6" s="21">
        <f t="shared" si="11"/>
        <v>92.53</v>
      </c>
      <c r="DB6" s="21">
        <f t="shared" si="11"/>
        <v>90.85</v>
      </c>
      <c r="DC6" s="21">
        <f t="shared" si="11"/>
        <v>83.02</v>
      </c>
      <c r="DD6" s="21">
        <f t="shared" si="11"/>
        <v>82.55</v>
      </c>
      <c r="DE6" s="21">
        <f t="shared" si="11"/>
        <v>82.06</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0.22</v>
      </c>
      <c r="EF6" s="20">
        <f t="shared" ref="EF6:EN6" si="14">IF(EF7="",NA(),EF7)</f>
        <v>0</v>
      </c>
      <c r="EG6" s="20">
        <f t="shared" si="14"/>
        <v>0</v>
      </c>
      <c r="EH6" s="21">
        <f t="shared" si="14"/>
        <v>0.09</v>
      </c>
      <c r="EI6" s="21">
        <f t="shared" si="14"/>
        <v>0.09</v>
      </c>
      <c r="EJ6" s="21">
        <f t="shared" si="14"/>
        <v>0.13</v>
      </c>
      <c r="EK6" s="21">
        <f t="shared" si="14"/>
        <v>0.15</v>
      </c>
      <c r="EL6" s="21">
        <f t="shared" si="14"/>
        <v>0.32</v>
      </c>
      <c r="EM6" s="21">
        <f t="shared" si="14"/>
        <v>0.14000000000000001</v>
      </c>
      <c r="EN6" s="21">
        <f t="shared" si="14"/>
        <v>0.08</v>
      </c>
      <c r="EO6" s="20" t="str">
        <f>IF(EO7="","",IF(EO7="-","【-】","【"&amp;SUBSTITUTE(TEXT(EO7,"#,##0.00"),"-","△")&amp;"】"))</f>
        <v>【0.23】</v>
      </c>
    </row>
    <row r="7" spans="1:145" s="22" customFormat="1" x14ac:dyDescent="0.15">
      <c r="A7" s="14"/>
      <c r="B7" s="23">
        <v>2022</v>
      </c>
      <c r="C7" s="23">
        <v>52141</v>
      </c>
      <c r="D7" s="23">
        <v>47</v>
      </c>
      <c r="E7" s="23">
        <v>17</v>
      </c>
      <c r="F7" s="23">
        <v>1</v>
      </c>
      <c r="G7" s="23">
        <v>0</v>
      </c>
      <c r="H7" s="23" t="s">
        <v>97</v>
      </c>
      <c r="I7" s="23" t="s">
        <v>98</v>
      </c>
      <c r="J7" s="23" t="s">
        <v>99</v>
      </c>
      <c r="K7" s="23" t="s">
        <v>100</v>
      </c>
      <c r="L7" s="23" t="s">
        <v>101</v>
      </c>
      <c r="M7" s="23" t="s">
        <v>102</v>
      </c>
      <c r="N7" s="24" t="s">
        <v>103</v>
      </c>
      <c r="O7" s="24" t="s">
        <v>104</v>
      </c>
      <c r="P7" s="24">
        <v>70.540000000000006</v>
      </c>
      <c r="Q7" s="24">
        <v>96.9</v>
      </c>
      <c r="R7" s="24">
        <v>2640</v>
      </c>
      <c r="S7" s="24">
        <v>23047</v>
      </c>
      <c r="T7" s="24">
        <v>241.13</v>
      </c>
      <c r="U7" s="24">
        <v>95.58</v>
      </c>
      <c r="V7" s="24">
        <v>16128</v>
      </c>
      <c r="W7" s="24">
        <v>6.45</v>
      </c>
      <c r="X7" s="24">
        <v>2500.4699999999998</v>
      </c>
      <c r="Y7" s="24">
        <v>74.75</v>
      </c>
      <c r="Z7" s="24">
        <v>73.010000000000005</v>
      </c>
      <c r="AA7" s="24">
        <v>72.540000000000006</v>
      </c>
      <c r="AB7" s="24">
        <v>70.64</v>
      </c>
      <c r="AC7" s="24">
        <v>70.05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2385</v>
      </c>
      <c r="BG7" s="24">
        <v>2366.2800000000002</v>
      </c>
      <c r="BH7" s="24">
        <v>2270.98</v>
      </c>
      <c r="BI7" s="24">
        <v>2231.38</v>
      </c>
      <c r="BJ7" s="24">
        <v>2179.65</v>
      </c>
      <c r="BK7" s="24">
        <v>958.81</v>
      </c>
      <c r="BL7" s="24">
        <v>1001.3</v>
      </c>
      <c r="BM7" s="24">
        <v>1245.0999999999999</v>
      </c>
      <c r="BN7" s="24">
        <v>1102.01</v>
      </c>
      <c r="BO7" s="24">
        <v>987.36</v>
      </c>
      <c r="BP7" s="24">
        <v>652.82000000000005</v>
      </c>
      <c r="BQ7" s="24">
        <v>99.92</v>
      </c>
      <c r="BR7" s="24">
        <v>100</v>
      </c>
      <c r="BS7" s="24">
        <v>99.38</v>
      </c>
      <c r="BT7" s="24">
        <v>99.28</v>
      </c>
      <c r="BU7" s="24">
        <v>81.760000000000005</v>
      </c>
      <c r="BV7" s="24">
        <v>82.88</v>
      </c>
      <c r="BW7" s="24">
        <v>81.88</v>
      </c>
      <c r="BX7" s="24">
        <v>79.77</v>
      </c>
      <c r="BY7" s="24">
        <v>82.55</v>
      </c>
      <c r="BZ7" s="24">
        <v>83.55</v>
      </c>
      <c r="CA7" s="24">
        <v>97.61</v>
      </c>
      <c r="CB7" s="24">
        <v>151.51</v>
      </c>
      <c r="CC7" s="24">
        <v>151.63</v>
      </c>
      <c r="CD7" s="24">
        <v>154.18</v>
      </c>
      <c r="CE7" s="24">
        <v>154.15</v>
      </c>
      <c r="CF7" s="24">
        <v>187.31</v>
      </c>
      <c r="CG7" s="24">
        <v>190.99</v>
      </c>
      <c r="CH7" s="24">
        <v>187.55</v>
      </c>
      <c r="CI7" s="24">
        <v>214.56</v>
      </c>
      <c r="CJ7" s="24">
        <v>188.38</v>
      </c>
      <c r="CK7" s="24">
        <v>185.98</v>
      </c>
      <c r="CL7" s="24">
        <v>138.29</v>
      </c>
      <c r="CM7" s="24">
        <v>58.88</v>
      </c>
      <c r="CN7" s="24">
        <v>58.81</v>
      </c>
      <c r="CO7" s="24">
        <v>60.24</v>
      </c>
      <c r="CP7" s="24">
        <v>59.51</v>
      </c>
      <c r="CQ7" s="24">
        <v>58.1</v>
      </c>
      <c r="CR7" s="24">
        <v>52.58</v>
      </c>
      <c r="CS7" s="24">
        <v>50.94</v>
      </c>
      <c r="CT7" s="24">
        <v>49.47</v>
      </c>
      <c r="CU7" s="24">
        <v>51.42</v>
      </c>
      <c r="CV7" s="24">
        <v>48.95</v>
      </c>
      <c r="CW7" s="24">
        <v>59.1</v>
      </c>
      <c r="CX7" s="24">
        <v>90.78</v>
      </c>
      <c r="CY7" s="24">
        <v>91.44</v>
      </c>
      <c r="CZ7" s="24">
        <v>93.12</v>
      </c>
      <c r="DA7" s="24">
        <v>92.53</v>
      </c>
      <c r="DB7" s="24">
        <v>90.85</v>
      </c>
      <c r="DC7" s="24">
        <v>83.02</v>
      </c>
      <c r="DD7" s="24">
        <v>82.55</v>
      </c>
      <c r="DE7" s="24">
        <v>82.06</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0.22</v>
      </c>
      <c r="EF7" s="24">
        <v>0</v>
      </c>
      <c r="EG7" s="24">
        <v>0</v>
      </c>
      <c r="EH7" s="24">
        <v>0.09</v>
      </c>
      <c r="EI7" s="24">
        <v>0.09</v>
      </c>
      <c r="EJ7" s="24">
        <v>0.13</v>
      </c>
      <c r="EK7" s="24">
        <v>0.15</v>
      </c>
      <c r="EL7" s="24">
        <v>0.32</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2024-01-24T08:25:40Z</cp:lastPrinted>
  <dcterms:created xsi:type="dcterms:W3CDTF">2023-12-12T02:46:18Z</dcterms:created>
  <dcterms:modified xsi:type="dcterms:W3CDTF">2024-01-25T10:47:26Z</dcterms:modified>
  <cp:category/>
</cp:coreProperties>
</file>