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20240116【0126〆切】公営企業に係る経営比較分析表（令和４年度決算）の分析等について（依頼）\回答\"/>
    </mc:Choice>
  </mc:AlternateContent>
  <workbookProtection workbookAlgorithmName="SHA-512" workbookHashValue="OEGahDbe6K9AE5lih23HErLV4s8dx05H9owB957eHPVEVHk9woS+Yjwjp0hi6TIo1ui+s8Sl7rh156YtZDtLaQ==" workbookSaltValue="2v5pIjLtsk4fxxxe+1Wne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<sst xmlns="http://schemas.openxmlformats.org/spreadsheetml/2006/main" count="236" uniqueCount="118">
  <si>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</si>
  <si>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</si>
  <si>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</si>
  <si>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</si>
  <si>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</si>
  <si>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</si>
  <si>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</si>
  <si>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</si>
  <si>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</si>
  <si>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</si>
  <si>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</si>
  <si>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</si>
  <si>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</si>
  <si>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</si>
  <si>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</si>
  <si>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</si>
  <si>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</si>
  <si>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</si>
  <si>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</si>
  <si>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</si>
  <si>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</si>
  <si>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</si>
  <si>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</si>
  <si>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</si>
  <si>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</si>
  <si>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</si>
  <si>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</si>
  <si>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</si>
  <si>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</si>
  <si>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</si>
  <si>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</si>
  <si>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</si>
  <si>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</si>
  <si>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</si>
  <si>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</si>
  <si>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</si>
  <si>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</si>
  <si>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</si>
  <si>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</si>
  <si>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</si>
  <si>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</si>
  <si>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</si>
  <si>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</si>
  <si>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</si>
  <si>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</si>
  <si>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</si>
  <si>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</si>
  <si>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</si>
  <si>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</si>
  <si>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</si>
  <si>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</si>
  <si>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</si>
  <si>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</si>
  <si>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</si>
  <si>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</si>
  <si>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</si>
  <si>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</si>
  <si>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</si>
  <si>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</si>
  <si>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</si>
  <si>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</si>
  <si>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</si>
  <si>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</si>
  <si>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</si>
  <si>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</si>
  <si>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</si>
  <si>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</si>
  <si>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</si>
  <si>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</si>
  <si>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</si>
  <si>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</si>
  <si>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</si>
  <si>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</si>
  <si>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</si>
  <si>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</si>
  <si>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</si>
  <si>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</si>
  <si>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</si>
  <si>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</si>
  <si>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</si>
  <si>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</si>
  <si>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</si>
  <si>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</si>
  <si>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</si>
  <si>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</si>
  <si>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</si>
  <si>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</si>
  <si>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</si>
  <si>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</si>
  <si>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</si>
  <si>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</si>
  <si>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</si>
  <si>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</si>
  <si>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</si>
  <si>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</si>
  <si>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</si>
  <si>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</si>
  <si>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にかほ市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</si>
  <si>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</si>
  <si>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</si>
  <si>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</si>
  <si>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</si>
  <si>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</si>
  <si>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</si>
  <si>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</si>
  <si>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</si>
  <si>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</si>
  <si>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</si>
  <si>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</si>
  <si>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</si>
  <si>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</si>
  <si>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</si>
  <si>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</si>
  <si>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</si>
  <si>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</si>
  <si>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経営の健全性・効率性については、現下の人口減少、施設・設備の更新投資の増大など厳しさが増す経営環境を踏まえ、経営基盤の強化や財政マネジメントの向上等を目的とした地方公営企業法への移行に向けて取り組んでおり、令和６年度に公営企業会計を適用する予定です。
　投資規模の適正化、整備進度の調整等に配慮し、過大投資、過度の先行投資となることのないよう留意した上で「適正な原価」を図り、安定した事業経営の推進に努めます。
</t>
    <rPh sb="93" eb="94">
      <t>ム</t>
    </rPh>
    <rPh sb="110" eb="112">
      <t>コウエイ</t>
    </rPh>
    <rPh sb="112" eb="114">
      <t>キギョウ</t>
    </rPh>
    <rPh sb="114" eb="116">
      <t>カイケイ</t>
    </rPh>
    <rPh sb="117" eb="119">
      <t>テキヨウ</t>
    </rPh>
    <rPh sb="121" eb="123">
      <t>ヨテイ</t>
    </rPh>
    <rPh sb="176" eb="177">
      <t>ウエ</t>
    </rPh>
    <rPh sb="189" eb="191">
      <t>アンテイ</t>
    </rPh>
    <rPh sb="193" eb="195">
      <t>ジギョウ</t>
    </rPh>
    <rPh sb="198" eb="200">
      <t>スイシン</t>
    </rPh>
    <rPh sb="201" eb="202">
      <t>ツト</t>
    </rPh>
    <phoneticPr fontId="4"/>
  </si>
  <si>
    <t>①収益的収支比率は、令和4年度は繰越額が多く大幅に増加していますが、目標値である100％を下回っており、平成30年度以降減少していることから、更なる健全な経営の推進に努めます。
④企業債残高対事業規模比率は減少傾向にあるものの、全国平均及び類似団体平均と比較して高くなっていることから、健全性及び効率性の更なる向上に努めます。
⑤経費回収率は、令和4年度は維持管理費が増えたため減少しています。また全国平均及び類似団体平均を上回っていますが、100％に達していないため、引き続き適正な使用料収入の確保及び汚水処理費の削減に努めます。
⑥汚水処理原価は、例年より機器の修繕件数が減ったため、減少しました。また全国平均及び類似団体平均と比較して低額ですが、今後も効率的に修繕や更新を進め更なる維持管理費の削減に努めます。
⑦施設利用率は、全国平均及び類似団体平均と比較して高い水準にありますが、引き続き適正な施設利用に努めます。
⑧水洗化率は、全国平均及び類似団体平均と比較して高くなっていますが、今後も水洗化率の向上に努めます。</t>
    <rPh sb="10" eb="12">
      <t>レイワ</t>
    </rPh>
    <rPh sb="13" eb="15">
      <t>ネンド</t>
    </rPh>
    <rPh sb="16" eb="18">
      <t>クリコシ</t>
    </rPh>
    <rPh sb="18" eb="19">
      <t>ガク</t>
    </rPh>
    <rPh sb="20" eb="21">
      <t>オオ</t>
    </rPh>
    <rPh sb="22" eb="24">
      <t>オオハバ</t>
    </rPh>
    <rPh sb="25" eb="27">
      <t>ゾウカ</t>
    </rPh>
    <rPh sb="52" eb="54">
      <t>ヘイセイ</t>
    </rPh>
    <rPh sb="56" eb="58">
      <t>ネンド</t>
    </rPh>
    <rPh sb="58" eb="60">
      <t>イコウ</t>
    </rPh>
    <rPh sb="60" eb="62">
      <t>ゲンショウ</t>
    </rPh>
    <rPh sb="71" eb="72">
      <t>サラ</t>
    </rPh>
    <rPh sb="80" eb="82">
      <t>スイシン</t>
    </rPh>
    <rPh sb="103" eb="105">
      <t>ゲンショウ</t>
    </rPh>
    <rPh sb="105" eb="107">
      <t>ケイコウ</t>
    </rPh>
    <rPh sb="152" eb="153">
      <t>サラ</t>
    </rPh>
    <rPh sb="172" eb="174">
      <t>レイワ</t>
    </rPh>
    <rPh sb="175" eb="177">
      <t>ネンド</t>
    </rPh>
    <rPh sb="178" eb="180">
      <t>イジ</t>
    </rPh>
    <rPh sb="180" eb="183">
      <t>カンリヒ</t>
    </rPh>
    <rPh sb="184" eb="185">
      <t>フ</t>
    </rPh>
    <rPh sb="189" eb="191">
      <t>ゲンショウ</t>
    </rPh>
    <rPh sb="226" eb="227">
      <t>タッ</t>
    </rPh>
    <rPh sb="371" eb="372">
      <t>オヨ</t>
    </rPh>
    <rPh sb="395" eb="396">
      <t>ヒ</t>
    </rPh>
    <rPh sb="397" eb="398">
      <t>ツヅ</t>
    </rPh>
    <rPh sb="399" eb="401">
      <t>テキセイ</t>
    </rPh>
    <rPh sb="402" eb="404">
      <t>シセツ</t>
    </rPh>
    <rPh sb="404" eb="406">
      <t>リヨウ</t>
    </rPh>
    <rPh sb="407" eb="408">
      <t>ツト</t>
    </rPh>
    <rPh sb="458" eb="459">
      <t>ツト</t>
    </rPh>
    <phoneticPr fontId="4"/>
  </si>
  <si>
    <t xml:space="preserve">　平成4年4月に院内地区が供用開始されてから、各地区で順次整備が進められてきましたが、経年による処理機能の低下がみられる施設が存在します。
　現在のところ管渠の更新・老朽化対策を実施する予定はありませんが、供用人口の減少が見込まれるため、施設の適正化を目標に処理場の統廃合や公共下水道への接続を進めます。
</t>
    <rPh sb="43" eb="45">
      <t>ケイネン</t>
    </rPh>
    <rPh sb="147" eb="148">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</si>
</sst>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F7-4657-BE69-2869F25801E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0.01</c:v>
                </c:pt>
              </c:numCache>
            </c:numRef>
          </c:val>
          <c:smooth val="0"/>
          <c:extLst>
            <c:ext xmlns:c16="http://schemas.microsoft.com/office/drawing/2014/chart" uri="{C3380CC4-5D6E-409C-BE32-E72D297353CC}">
              <c16:uniqueId val="{00000001-6BF7-4657-BE69-2869F25801E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86.08</c:v>
                </c:pt>
                <c:pt idx="1">
                  <c:v>84.4</c:v>
                </c:pt>
                <c:pt idx="2">
                  <c:v>85.11</c:v>
                </c:pt>
                <c:pt idx="3">
                  <c:v>84.1</c:v>
                </c:pt>
                <c:pt idx="4">
                  <c:v>81.349999999999994</c:v>
                </c:pt>
              </c:numCache>
            </c:numRef>
          </c:val>
          <c:extLst>
            <c:ext xmlns:c16="http://schemas.microsoft.com/office/drawing/2014/chart" uri="{C3380CC4-5D6E-409C-BE32-E72D297353CC}">
              <c16:uniqueId val="{00000000-4E35-4A2A-A708-2EC77B14C9A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52.9</c:v>
                </c:pt>
              </c:numCache>
            </c:numRef>
          </c:val>
          <c:smooth val="0"/>
          <c:extLst>
            <c:ext xmlns:c16="http://schemas.microsoft.com/office/drawing/2014/chart" uri="{C3380CC4-5D6E-409C-BE32-E72D297353CC}">
              <c16:uniqueId val="{00000001-4E35-4A2A-A708-2EC77B14C9A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92.36</c:v>
                </c:pt>
                <c:pt idx="1">
                  <c:v>92.7</c:v>
                </c:pt>
                <c:pt idx="2">
                  <c:v>93.07</c:v>
                </c:pt>
                <c:pt idx="3">
                  <c:v>93.17</c:v>
                </c:pt>
                <c:pt idx="4">
                  <c:v>93.75</c:v>
                </c:pt>
              </c:numCache>
            </c:numRef>
          </c:val>
          <c:extLst>
            <c:ext xmlns:c16="http://schemas.microsoft.com/office/drawing/2014/chart" uri="{C3380CC4-5D6E-409C-BE32-E72D297353CC}">
              <c16:uniqueId val="{00000000-F747-4CB9-929A-166FAE61E93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90.3</c:v>
                </c:pt>
              </c:numCache>
            </c:numRef>
          </c:val>
          <c:smooth val="0"/>
          <c:extLst>
            <c:ext xmlns:c16="http://schemas.microsoft.com/office/drawing/2014/chart" uri="{C3380CC4-5D6E-409C-BE32-E72D297353CC}">
              <c16:uniqueId val="{00000001-F747-4CB9-929A-166FAE61E93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62.09</c:v>
                </c:pt>
                <c:pt idx="1">
                  <c:v>60.57</c:v>
                </c:pt>
                <c:pt idx="2">
                  <c:v>58.53</c:v>
                </c:pt>
                <c:pt idx="3">
                  <c:v>56.45</c:v>
                </c:pt>
                <c:pt idx="4">
                  <c:v>63.51</c:v>
                </c:pt>
              </c:numCache>
            </c:numRef>
          </c:val>
          <c:extLst>
            <c:ext xmlns:c16="http://schemas.microsoft.com/office/drawing/2014/chart" uri="{C3380CC4-5D6E-409C-BE32-E72D297353CC}">
              <c16:uniqueId val="{00000000-E045-4975-A54C-2E1B6D09FB5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45-4975-A54C-2E1B6D09FB5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92-4A91-9E49-865745ED579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92-4A91-9E49-865745ED579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81-4EC1-9C44-657E2E12039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81-4EC1-9C44-657E2E12039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E2-40D1-B296-B17C6EA6FFD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E2-40D1-B296-B17C6EA6FFD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1F-4FC8-984F-9EF6E8F26CA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1F-4FC8-984F-9EF6E8F26CA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1280.6300000000001</c:v>
                </c:pt>
                <c:pt idx="1">
                  <c:v>1238.82</c:v>
                </c:pt>
                <c:pt idx="2">
                  <c:v>1158.28</c:v>
                </c:pt>
                <c:pt idx="3">
                  <c:v>1122.73</c:v>
                </c:pt>
                <c:pt idx="4">
                  <c:v>1083.72</c:v>
                </c:pt>
              </c:numCache>
            </c:numRef>
          </c:val>
          <c:extLst>
            <c:ext xmlns:c16="http://schemas.microsoft.com/office/drawing/2014/chart" uri="{C3380CC4-5D6E-409C-BE32-E72D297353CC}">
              <c16:uniqueId val="{00000000-D541-4629-A35C-CF808510412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718.49</c:v>
                </c:pt>
              </c:numCache>
            </c:numRef>
          </c:val>
          <c:smooth val="0"/>
          <c:extLst>
            <c:ext xmlns:c16="http://schemas.microsoft.com/office/drawing/2014/chart" uri="{C3380CC4-5D6E-409C-BE32-E72D297353CC}">
              <c16:uniqueId val="{00000001-D541-4629-A35C-CF808510412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73.67</c:v>
                </c:pt>
                <c:pt idx="1">
                  <c:v>75.53</c:v>
                </c:pt>
                <c:pt idx="2">
                  <c:v>83.23</c:v>
                </c:pt>
                <c:pt idx="3">
                  <c:v>82.15</c:v>
                </c:pt>
                <c:pt idx="4">
                  <c:v>74.430000000000007</c:v>
                </c:pt>
              </c:numCache>
            </c:numRef>
          </c:val>
          <c:extLst>
            <c:ext xmlns:c16="http://schemas.microsoft.com/office/drawing/2014/chart" uri="{C3380CC4-5D6E-409C-BE32-E72D297353CC}">
              <c16:uniqueId val="{00000000-BC2B-4CAC-B2FB-E169B3A190F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61.82</c:v>
                </c:pt>
              </c:numCache>
            </c:numRef>
          </c:val>
          <c:smooth val="0"/>
          <c:extLst>
            <c:ext xmlns:c16="http://schemas.microsoft.com/office/drawing/2014/chart" uri="{C3380CC4-5D6E-409C-BE32-E72D297353CC}">
              <c16:uniqueId val="{00000001-BC2B-4CAC-B2FB-E169B3A190F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169.57</c:v>
                </c:pt>
                <c:pt idx="1">
                  <c:v>166.99</c:v>
                </c:pt>
                <c:pt idx="2">
                  <c:v>153.47</c:v>
                </c:pt>
                <c:pt idx="3">
                  <c:v>156.16</c:v>
                </c:pt>
                <c:pt idx="4">
                  <c:v>172.92</c:v>
                </c:pt>
              </c:numCache>
            </c:numRef>
          </c:val>
          <c:extLst>
            <c:ext xmlns:c16="http://schemas.microsoft.com/office/drawing/2014/chart" uri="{C3380CC4-5D6E-409C-BE32-E72D297353CC}">
              <c16:uniqueId val="{00000000-42CD-442B-A36C-3B87AF677D5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246.9</c:v>
                </c:pt>
              </c:numCache>
            </c:numRef>
          </c:val>
          <c:smooth val="0"/>
          <c:extLst>
            <c:ext xmlns:c16="http://schemas.microsoft.com/office/drawing/2014/chart" uri="{C3380CC4-5D6E-409C-BE32-E72D297353CC}">
              <c16:uniqueId val="{00000001-42CD-442B-A36C-3B87AF677D5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秋田県　にかほ市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5">
        <f>データ!S6</f>
        <v>23047</v>
      </c>
      <c r="AM8" s="45"/>
      <c r="AN8" s="45"/>
      <c r="AO8" s="45"/>
      <c r="AP8" s="45"/>
      <c r="AQ8" s="45"/>
      <c r="AR8" s="45"/>
      <c r="AS8" s="45"/>
      <c r="AT8" s="46">
        <f>データ!T6</f>
        <v>241.13</v>
      </c>
      <c r="AU8" s="46"/>
      <c r="AV8" s="46"/>
      <c r="AW8" s="46"/>
      <c r="AX8" s="46"/>
      <c r="AY8" s="46"/>
      <c r="AZ8" s="46"/>
      <c r="BA8" s="46"/>
      <c r="BB8" s="46">
        <f>データ!U6</f>
        <v>95.58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26.38</v>
      </c>
      <c r="Q10" s="46"/>
      <c r="R10" s="46"/>
      <c r="S10" s="46"/>
      <c r="T10" s="46"/>
      <c r="U10" s="46"/>
      <c r="V10" s="46"/>
      <c r="W10" s="46">
        <f>データ!Q6</f>
        <v>100</v>
      </c>
      <c r="X10" s="46"/>
      <c r="Y10" s="46"/>
      <c r="Z10" s="46"/>
      <c r="AA10" s="46"/>
      <c r="AB10" s="46"/>
      <c r="AC10" s="46"/>
      <c r="AD10" s="45">
        <f>データ!R6</f>
        <v>2420</v>
      </c>
      <c r="AE10" s="45"/>
      <c r="AF10" s="45"/>
      <c r="AG10" s="45"/>
      <c r="AH10" s="45"/>
      <c r="AI10" s="45"/>
      <c r="AJ10" s="45"/>
      <c r="AK10" s="2"/>
      <c r="AL10" s="45">
        <f>データ!V6</f>
        <v>6032</v>
      </c>
      <c r="AM10" s="45"/>
      <c r="AN10" s="45"/>
      <c r="AO10" s="45"/>
      <c r="AP10" s="45"/>
      <c r="AQ10" s="45"/>
      <c r="AR10" s="45"/>
      <c r="AS10" s="45"/>
      <c r="AT10" s="46">
        <f>データ!W6</f>
        <v>3.95</v>
      </c>
      <c r="AU10" s="46"/>
      <c r="AV10" s="46"/>
      <c r="AW10" s="46"/>
      <c r="AX10" s="46"/>
      <c r="AY10" s="46"/>
      <c r="AZ10" s="46"/>
      <c r="BA10" s="46"/>
      <c r="BB10" s="46">
        <f>データ!X6</f>
        <v>1527.09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P9s11+bVgPRCPLpukAEoJehbAmxlL7Ff8MLV8Ym6AsU8UBNKeT/LVa6gFgILm0veakYLqFNWLXcXRHx+UNfSaw==" saltValue="m04sW9MiV5djBTwQ2lWG1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52141</v>
      </c>
      <c r="D6" s="19">
        <f t="shared" si="3"/>
        <v>47</v>
      </c>
      <c r="E6" s="19">
        <f t="shared" si="3"/>
        <v>17</v>
      </c>
      <c r="F6" s="19">
        <f t="shared" si="3"/>
        <v>5</v>
      </c>
      <c r="G6" s="19">
        <f t="shared" si="3"/>
        <v>0</v>
      </c>
      <c r="H6" s="19" t="str">
        <f t="shared" si="3"/>
        <v>秋田県　にかほ市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26.38</v>
      </c>
      <c r="Q6" s="20">
        <f t="shared" si="3"/>
        <v>100</v>
      </c>
      <c r="R6" s="20">
        <f t="shared" si="3"/>
        <v>2420</v>
      </c>
      <c r="S6" s="20">
        <f t="shared" si="3"/>
        <v>23047</v>
      </c>
      <c r="T6" s="20">
        <f t="shared" si="3"/>
        <v>241.13</v>
      </c>
      <c r="U6" s="20">
        <f t="shared" si="3"/>
        <v>95.58</v>
      </c>
      <c r="V6" s="20">
        <f t="shared" si="3"/>
        <v>6032</v>
      </c>
      <c r="W6" s="20">
        <f t="shared" si="3"/>
        <v>3.95</v>
      </c>
      <c r="X6" s="20">
        <f t="shared" si="3"/>
        <v>1527.09</v>
      </c>
      <c r="Y6" s="21">
        <f>IF(Y7="",NA(),Y7)</f>
        <v>62.09</v>
      </c>
      <c r="Z6" s="21">
        <f t="shared" ref="Z6:AH6" si="4">IF(Z7="",NA(),Z7)</f>
        <v>60.57</v>
      </c>
      <c r="AA6" s="21">
        <f t="shared" si="4"/>
        <v>58.53</v>
      </c>
      <c r="AB6" s="21">
        <f t="shared" si="4"/>
        <v>56.45</v>
      </c>
      <c r="AC6" s="21">
        <f t="shared" si="4"/>
        <v>63.51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1280.6300000000001</v>
      </c>
      <c r="BG6" s="21">
        <f t="shared" ref="BG6:BO6" si="7">IF(BG7="",NA(),BG7)</f>
        <v>1238.82</v>
      </c>
      <c r="BH6" s="21">
        <f t="shared" si="7"/>
        <v>1158.28</v>
      </c>
      <c r="BI6" s="21">
        <f t="shared" si="7"/>
        <v>1122.73</v>
      </c>
      <c r="BJ6" s="21">
        <f t="shared" si="7"/>
        <v>1083.72</v>
      </c>
      <c r="BK6" s="21">
        <f t="shared" si="7"/>
        <v>789.46</v>
      </c>
      <c r="BL6" s="21">
        <f t="shared" si="7"/>
        <v>826.83</v>
      </c>
      <c r="BM6" s="21">
        <f t="shared" si="7"/>
        <v>867.83</v>
      </c>
      <c r="BN6" s="21">
        <f t="shared" si="7"/>
        <v>791.76</v>
      </c>
      <c r="BO6" s="21">
        <f t="shared" si="7"/>
        <v>718.49</v>
      </c>
      <c r="BP6" s="20" t="str">
        <f>IF(BP7="","",IF(BP7="-","【-】","【"&amp;SUBSTITUTE(TEXT(BP7,"#,##0.00"),"-","△")&amp;"】"))</f>
        <v>【809.19】</v>
      </c>
      <c r="BQ6" s="21">
        <f>IF(BQ7="",NA(),BQ7)</f>
        <v>73.67</v>
      </c>
      <c r="BR6" s="21">
        <f t="shared" ref="BR6:BZ6" si="8">IF(BR7="",NA(),BR7)</f>
        <v>75.53</v>
      </c>
      <c r="BS6" s="21">
        <f t="shared" si="8"/>
        <v>83.23</v>
      </c>
      <c r="BT6" s="21">
        <f t="shared" si="8"/>
        <v>82.15</v>
      </c>
      <c r="BU6" s="21">
        <f t="shared" si="8"/>
        <v>74.430000000000007</v>
      </c>
      <c r="BV6" s="21">
        <f t="shared" si="8"/>
        <v>57.77</v>
      </c>
      <c r="BW6" s="21">
        <f t="shared" si="8"/>
        <v>57.31</v>
      </c>
      <c r="BX6" s="21">
        <f t="shared" si="8"/>
        <v>57.08</v>
      </c>
      <c r="BY6" s="21">
        <f t="shared" si="8"/>
        <v>56.26</v>
      </c>
      <c r="BZ6" s="21">
        <f t="shared" si="8"/>
        <v>61.82</v>
      </c>
      <c r="CA6" s="20" t="str">
        <f>IF(CA7="","",IF(CA7="-","【-】","【"&amp;SUBSTITUTE(TEXT(CA7,"#,##0.00"),"-","△")&amp;"】"))</f>
        <v>【57.02】</v>
      </c>
      <c r="CB6" s="21">
        <f>IF(CB7="",NA(),CB7)</f>
        <v>169.57</v>
      </c>
      <c r="CC6" s="21">
        <f t="shared" ref="CC6:CK6" si="9">IF(CC7="",NA(),CC7)</f>
        <v>166.99</v>
      </c>
      <c r="CD6" s="21">
        <f t="shared" si="9"/>
        <v>153.47</v>
      </c>
      <c r="CE6" s="21">
        <f t="shared" si="9"/>
        <v>156.16</v>
      </c>
      <c r="CF6" s="21">
        <f t="shared" si="9"/>
        <v>172.92</v>
      </c>
      <c r="CG6" s="21">
        <f t="shared" si="9"/>
        <v>274.35000000000002</v>
      </c>
      <c r="CH6" s="21">
        <f t="shared" si="9"/>
        <v>273.52</v>
      </c>
      <c r="CI6" s="21">
        <f t="shared" si="9"/>
        <v>274.99</v>
      </c>
      <c r="CJ6" s="21">
        <f t="shared" si="9"/>
        <v>282.08999999999997</v>
      </c>
      <c r="CK6" s="21">
        <f t="shared" si="9"/>
        <v>246.9</v>
      </c>
      <c r="CL6" s="20" t="str">
        <f>IF(CL7="","",IF(CL7="-","【-】","【"&amp;SUBSTITUTE(TEXT(CL7,"#,##0.00"),"-","△")&amp;"】"))</f>
        <v>【273.68】</v>
      </c>
      <c r="CM6" s="21">
        <f>IF(CM7="",NA(),CM7)</f>
        <v>86.08</v>
      </c>
      <c r="CN6" s="21">
        <f t="shared" ref="CN6:CV6" si="10">IF(CN7="",NA(),CN7)</f>
        <v>84.4</v>
      </c>
      <c r="CO6" s="21">
        <f t="shared" si="10"/>
        <v>85.11</v>
      </c>
      <c r="CP6" s="21">
        <f t="shared" si="10"/>
        <v>84.1</v>
      </c>
      <c r="CQ6" s="21">
        <f t="shared" si="10"/>
        <v>81.349999999999994</v>
      </c>
      <c r="CR6" s="21">
        <f t="shared" si="10"/>
        <v>50.68</v>
      </c>
      <c r="CS6" s="21">
        <f t="shared" si="10"/>
        <v>50.14</v>
      </c>
      <c r="CT6" s="21">
        <f t="shared" si="10"/>
        <v>54.83</v>
      </c>
      <c r="CU6" s="21">
        <f t="shared" si="10"/>
        <v>66.53</v>
      </c>
      <c r="CV6" s="21">
        <f t="shared" si="10"/>
        <v>52.9</v>
      </c>
      <c r="CW6" s="20" t="str">
        <f>IF(CW7="","",IF(CW7="-","【-】","【"&amp;SUBSTITUTE(TEXT(CW7,"#,##0.00"),"-","△")&amp;"】"))</f>
        <v>【52.55】</v>
      </c>
      <c r="CX6" s="21">
        <f>IF(CX7="",NA(),CX7)</f>
        <v>92.36</v>
      </c>
      <c r="CY6" s="21">
        <f t="shared" ref="CY6:DG6" si="11">IF(CY7="",NA(),CY7)</f>
        <v>92.7</v>
      </c>
      <c r="CZ6" s="21">
        <f t="shared" si="11"/>
        <v>93.07</v>
      </c>
      <c r="DA6" s="21">
        <f t="shared" si="11"/>
        <v>93.17</v>
      </c>
      <c r="DB6" s="21">
        <f t="shared" si="11"/>
        <v>93.75</v>
      </c>
      <c r="DC6" s="21">
        <f t="shared" si="11"/>
        <v>84.86</v>
      </c>
      <c r="DD6" s="21">
        <f t="shared" si="11"/>
        <v>84.98</v>
      </c>
      <c r="DE6" s="21">
        <f t="shared" si="11"/>
        <v>84.7</v>
      </c>
      <c r="DF6" s="21">
        <f t="shared" si="11"/>
        <v>84.67</v>
      </c>
      <c r="DG6" s="21">
        <f t="shared" si="11"/>
        <v>90.3</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0.01</v>
      </c>
      <c r="EO6" s="20" t="str">
        <f>IF(EO7="","",IF(EO7="-","【-】","【"&amp;SUBSTITUTE(TEXT(EO7,"#,##0.00"),"-","△")&amp;"】"))</f>
        <v>【0.02】</v>
      </c>
    </row>
    <row r="7" spans="1:145" s="22" customFormat="1" x14ac:dyDescent="0.15">
      <c r="A7" s="14"/>
      <c r="B7" s="23">
        <v>2022</v>
      </c>
      <c r="C7" s="23">
        <v>52141</v>
      </c>
      <c r="D7" s="23">
        <v>47</v>
      </c>
      <c r="E7" s="23">
        <v>17</v>
      </c>
      <c r="F7" s="23">
        <v>5</v>
      </c>
      <c r="G7" s="23">
        <v>0</v>
      </c>
      <c r="H7" s="23" t="s">
        <v>97</v>
      </c>
      <c r="I7" s="23" t="s">
        <v>98</v>
      </c>
      <c r="J7" s="23" t="s">
        <v>99</v>
      </c>
      <c r="K7" s="23" t="s">
        <v>100</v>
      </c>
      <c r="L7" s="23" t="s">
        <v>101</v>
      </c>
      <c r="M7" s="23" t="s">
        <v>102</v>
      </c>
      <c r="N7" s="24" t="s">
        <v>103</v>
      </c>
      <c r="O7" s="24" t="s">
        <v>104</v>
      </c>
      <c r="P7" s="24">
        <v>26.38</v>
      </c>
      <c r="Q7" s="24">
        <v>100</v>
      </c>
      <c r="R7" s="24">
        <v>2420</v>
      </c>
      <c r="S7" s="24">
        <v>23047</v>
      </c>
      <c r="T7" s="24">
        <v>241.13</v>
      </c>
      <c r="U7" s="24">
        <v>95.58</v>
      </c>
      <c r="V7" s="24">
        <v>6032</v>
      </c>
      <c r="W7" s="24">
        <v>3.95</v>
      </c>
      <c r="X7" s="24">
        <v>1527.09</v>
      </c>
      <c r="Y7" s="24">
        <v>62.09</v>
      </c>
      <c r="Z7" s="24">
        <v>60.57</v>
      </c>
      <c r="AA7" s="24">
        <v>58.53</v>
      </c>
      <c r="AB7" s="24">
        <v>56.45</v>
      </c>
      <c r="AC7" s="24">
        <v>63.51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1280.6300000000001</v>
      </c>
      <c r="BG7" s="24">
        <v>1238.82</v>
      </c>
      <c r="BH7" s="24">
        <v>1158.28</v>
      </c>
      <c r="BI7" s="24">
        <v>1122.73</v>
      </c>
      <c r="BJ7" s="24">
        <v>1083.72</v>
      </c>
      <c r="BK7" s="24">
        <v>789.46</v>
      </c>
      <c r="BL7" s="24">
        <v>826.83</v>
      </c>
      <c r="BM7" s="24">
        <v>867.83</v>
      </c>
      <c r="BN7" s="24">
        <v>791.76</v>
      </c>
      <c r="BO7" s="24">
        <v>718.49</v>
      </c>
      <c r="BP7" s="24">
        <v>809.19</v>
      </c>
      <c r="BQ7" s="24">
        <v>73.67</v>
      </c>
      <c r="BR7" s="24">
        <v>75.53</v>
      </c>
      <c r="BS7" s="24">
        <v>83.23</v>
      </c>
      <c r="BT7" s="24">
        <v>82.15</v>
      </c>
      <c r="BU7" s="24">
        <v>74.430000000000007</v>
      </c>
      <c r="BV7" s="24">
        <v>57.77</v>
      </c>
      <c r="BW7" s="24">
        <v>57.31</v>
      </c>
      <c r="BX7" s="24">
        <v>57.08</v>
      </c>
      <c r="BY7" s="24">
        <v>56.26</v>
      </c>
      <c r="BZ7" s="24">
        <v>61.82</v>
      </c>
      <c r="CA7" s="24">
        <v>57.02</v>
      </c>
      <c r="CB7" s="24">
        <v>169.57</v>
      </c>
      <c r="CC7" s="24">
        <v>166.99</v>
      </c>
      <c r="CD7" s="24">
        <v>153.47</v>
      </c>
      <c r="CE7" s="24">
        <v>156.16</v>
      </c>
      <c r="CF7" s="24">
        <v>172.92</v>
      </c>
      <c r="CG7" s="24">
        <v>274.35000000000002</v>
      </c>
      <c r="CH7" s="24">
        <v>273.52</v>
      </c>
      <c r="CI7" s="24">
        <v>274.99</v>
      </c>
      <c r="CJ7" s="24">
        <v>282.08999999999997</v>
      </c>
      <c r="CK7" s="24">
        <v>246.9</v>
      </c>
      <c r="CL7" s="24">
        <v>273.68</v>
      </c>
      <c r="CM7" s="24">
        <v>86.08</v>
      </c>
      <c r="CN7" s="24">
        <v>84.4</v>
      </c>
      <c r="CO7" s="24">
        <v>85.11</v>
      </c>
      <c r="CP7" s="24">
        <v>84.1</v>
      </c>
      <c r="CQ7" s="24">
        <v>81.349999999999994</v>
      </c>
      <c r="CR7" s="24">
        <v>50.68</v>
      </c>
      <c r="CS7" s="24">
        <v>50.14</v>
      </c>
      <c r="CT7" s="24">
        <v>54.83</v>
      </c>
      <c r="CU7" s="24">
        <v>66.53</v>
      </c>
      <c r="CV7" s="24">
        <v>52.9</v>
      </c>
      <c r="CW7" s="24">
        <v>52.55</v>
      </c>
      <c r="CX7" s="24">
        <v>92.36</v>
      </c>
      <c r="CY7" s="24">
        <v>92.7</v>
      </c>
      <c r="CZ7" s="24">
        <v>93.07</v>
      </c>
      <c r="DA7" s="24">
        <v>93.17</v>
      </c>
      <c r="DB7" s="24">
        <v>93.75</v>
      </c>
      <c r="DC7" s="24">
        <v>84.86</v>
      </c>
      <c r="DD7" s="24">
        <v>84.98</v>
      </c>
      <c r="DE7" s="24">
        <v>84.7</v>
      </c>
      <c r="DF7" s="24">
        <v>84.67</v>
      </c>
      <c r="DG7" s="24">
        <v>90.3</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0.01</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2024-01-25T10:49:58Z</cp:lastPrinted>
  <dcterms:created xsi:type="dcterms:W3CDTF">2023-12-12T02:52:15Z</dcterms:created>
  <dcterms:modified xsi:type="dcterms:W3CDTF">2024-01-25T10:50:04Z</dcterms:modified>
  <cp:category/>
</cp:coreProperties>
</file>