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4.250\0202 財政課\財政係\R6公営企業関係\20250122【0130〆切15時】公営企業に係る「経営比較分析表」の分析等について（依頼）\回答\"/>
    </mc:Choice>
  </mc:AlternateContent>
  <workbookProtection workbookAlgorithmName="SHA-512" workbookHashValue="qRb3Ju4tFm/PY+qP5ZlfBP3bNCvWYnG5ju2ADH+tSdUngZev+MNDIm0H6E2PGUptVLuPkjal+KpugK8yb809eA==" workbookSaltValue="+cHjaKOBb9corTp8u2rvvA==" workbookSpinCount="100000" lockStructure="1"/>
  <bookViews>
    <workbookView xWindow="-120" yWindow="-120" windowWidth="20730" windowHeight="111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<sst xmlns="http://schemas.openxmlformats.org/spreadsheetml/2006/main" count="236" uniqueCount="119">
  <si>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</si>
  <si>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</si>
  <si>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</si>
  <si>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</si>
  <si>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</si>
  <si>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</si>
  <si>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</si>
  <si>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</si>
  <si>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</si>
  <si>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</si>
  <si>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</si>
  <si>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</si>
  <si>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</si>
  <si>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</si>
  <si>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</si>
  <si>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</si>
  <si>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</si>
  <si>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</si>
  <si>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</si>
  <si>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</si>
  <si>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</si>
  <si>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</si>
  <si>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</si>
  <si>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</si>
  <si>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</si>
  <si>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</si>
  <si>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</si>
  <si>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</si>
  <si>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</si>
  <si>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</si>
  <si>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</si>
  <si>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</si>
  <si>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</si>
  <si>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</si>
  <si>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</si>
  <si>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</si>
  <si>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</si>
  <si>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</si>
  <si>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</si>
  <si>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</si>
  <si>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</si>
  <si>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</si>
  <si>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</si>
  <si>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</si>
  <si>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</si>
  <si>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</si>
  <si>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</si>
  <si>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</si>
  <si>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</si>
  <si>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</si>
  <si>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</si>
  <si>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</si>
  <si>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</si>
  <si>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</si>
  <si>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</si>
  <si>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</si>
  <si>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</si>
  <si>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</si>
  <si>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</si>
  <si>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</si>
  <si>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</si>
  <si>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</si>
  <si>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</si>
  <si>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</si>
  <si>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</si>
  <si>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</si>
  <si>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</si>
  <si>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</si>
  <si>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</si>
  <si>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</si>
  <si>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</si>
  <si>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</si>
  <si>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</si>
  <si>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</si>
  <si>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</si>
  <si>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</si>
  <si>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</si>
  <si>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</si>
  <si>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</si>
  <si>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</si>
  <si>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</si>
  <si>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</si>
  <si>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</si>
  <si>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</si>
  <si>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</si>
  <si>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</si>
  <si>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</si>
  <si>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</si>
  <si>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</si>
  <si>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</si>
  <si>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</si>
  <si>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</si>
  <si>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</si>
  <si>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</si>
  <si>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</si>
  <si>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</si>
  <si>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</si>
  <si>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</si>
  <si>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</si>
  <si>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</si>
  <si>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</si>
  <si>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</si>
  <si>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</si>
  <si>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</si>
  <si>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</si>
  <si>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</si>
  <si>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</si>
  <si>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</si>
  <si>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</si>
  <si>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</si>
  <si>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</si>
  <si>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</si>
  <si>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</si>
  <si>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</si>
  <si>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</si>
  <si>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</si>
  <si>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　平成４年４月に院内地区が供用開始されてから、各地区で順次整備が進められてきましたが、経年による処理機能の低下がみられる施設が存在します。
　現在のところ管渠の更新・老朽化対策を実施する予定はありませんが、供用人口の減少が見込まれるため、施設の適正化を目標に処理場の統廃合や公共下水道への接続を進めます。
</t>
    <rPh sb="43" eb="45">
      <t>ケイネン</t>
    </rPh>
    <rPh sb="147" eb="148">
      <t>スス</t>
    </rPh>
    <phoneticPr fontId="4"/>
  </si>
  <si>
    <t xml:space="preserve">　経営の健全性・効率性については、現下の人口減少、施設・設備の更新投資の増大など厳しさが増す経営環境を踏まえ、経営基盤の強化や財政マネジメントの向上等を目的として、令和６年度に公営企業会計の適用を控えています。
　投資規模の適正化、整備進度の調整等に配慮し、過大投資、過度の先行投資となることのないよう留意した上で「適正な原価」を図り、安定した事業経営の推進に努めます。
</t>
    <rPh sb="82" eb="84">
      <t>レイワ</t>
    </rPh>
    <rPh sb="85" eb="87">
      <t>ネンド</t>
    </rPh>
    <rPh sb="88" eb="90">
      <t>コウエイ</t>
    </rPh>
    <rPh sb="90" eb="92">
      <t>キギョウ</t>
    </rPh>
    <rPh sb="92" eb="94">
      <t>カイケイ</t>
    </rPh>
    <rPh sb="95" eb="97">
      <t>テキヨウ</t>
    </rPh>
    <rPh sb="98" eb="99">
      <t>ヒカ</t>
    </rPh>
    <rPh sb="155" eb="156">
      <t>ウエ</t>
    </rPh>
    <rPh sb="168" eb="170">
      <t>アンテイ</t>
    </rPh>
    <rPh sb="172" eb="174">
      <t>ジギョウ</t>
    </rPh>
    <rPh sb="177" eb="179">
      <t>スイシン</t>
    </rPh>
    <rPh sb="180" eb="181">
      <t>ツト</t>
    </rPh>
    <phoneticPr fontId="4"/>
  </si>
  <si>
    <t>①収益的収支比率は、目標値である100％を下回っており年々減少傾向にありましたが、令和４年度は繰越額が多かったため一時的に増加しました。令和５年度に再び減少したため、更なる健全な経営の推進に努めます。
④企業債残高対事業規模比率は、全国平均及び類似団体平均と比較して高くなっていることから、健全性及び効率性の更なる向上に努めます。また、令和５年度は打ち切り決算による歳入減のため、一時的に増加しています。
⑤経費回収率は、指標の目安である１００％を下回っています。更なる適正な使用料収入の確保及び汚水処理費の削減に努めます。令和５年度は打ち切り決算による歳入減の為、一時的に減少しています。
⑥汚水処理原価は、例年より機器の修繕が増加したため、増加しました。また全国平均及び類似団体平均と比較して低額ですが、今後も効率的に修繕や更新を進め更なる維持管理費の削減に努めます。
⑦施設利用率は、全国平均及び類似団体平均と比較して高い水準にありますが、引き続き適正な施設利用に努めます。
⑧水洗化率は、全国平均及び類似団体平均と比較して高くなっていますが、今後も水洗化率の向上に努めます。</t>
    <rPh sb="27" eb="29">
      <t>ネンネン</t>
    </rPh>
    <rPh sb="29" eb="31">
      <t>ゲンショウ</t>
    </rPh>
    <rPh sb="31" eb="33">
      <t>ケイコウ</t>
    </rPh>
    <rPh sb="41" eb="43">
      <t>レイワ</t>
    </rPh>
    <rPh sb="44" eb="46">
      <t>ネンド</t>
    </rPh>
    <rPh sb="47" eb="49">
      <t>クリコシ</t>
    </rPh>
    <rPh sb="49" eb="50">
      <t>ガク</t>
    </rPh>
    <rPh sb="51" eb="52">
      <t>オオ</t>
    </rPh>
    <rPh sb="57" eb="60">
      <t>イチジテキ</t>
    </rPh>
    <rPh sb="61" eb="63">
      <t>ゾウカ</t>
    </rPh>
    <rPh sb="68" eb="70">
      <t>レイワ</t>
    </rPh>
    <rPh sb="71" eb="73">
      <t>ネンド</t>
    </rPh>
    <rPh sb="74" eb="75">
      <t>フタタ</t>
    </rPh>
    <rPh sb="76" eb="78">
      <t>ゲンショウ</t>
    </rPh>
    <rPh sb="83" eb="84">
      <t>サラ</t>
    </rPh>
    <rPh sb="92" eb="94">
      <t>スイシン</t>
    </rPh>
    <rPh sb="154" eb="155">
      <t>サラ</t>
    </rPh>
    <rPh sb="183" eb="185">
      <t>サイニュウ</t>
    </rPh>
    <rPh sb="185" eb="186">
      <t>ゲン</t>
    </rPh>
    <rPh sb="277" eb="279">
      <t>サイニュウ</t>
    </rPh>
    <rPh sb="279" eb="280">
      <t>ゲン</t>
    </rPh>
    <rPh sb="315" eb="317">
      <t>ゾウカ</t>
    </rPh>
    <rPh sb="322" eb="324">
      <t>ゾウカ</t>
    </rPh>
    <rPh sb="399" eb="400">
      <t>オヨ</t>
    </rPh>
    <rPh sb="423" eb="424">
      <t>ヒ</t>
    </rPh>
    <rPh sb="425" eb="426">
      <t>ツヅ</t>
    </rPh>
    <rPh sb="427" eb="429">
      <t>テキセイ</t>
    </rPh>
    <rPh sb="430" eb="432">
      <t>シセツ</t>
    </rPh>
    <rPh sb="432" eb="434">
      <t>リヨウ</t>
    </rPh>
    <rPh sb="435" eb="436">
      <t>ツト</t>
    </rPh>
    <rPh sb="486" eb="48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</si>
</sst>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94-43E6-BA26-8BF20CC3FC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5E94-43E6-BA26-8BF20CC3FC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84.4</c:v>
                </c:pt>
                <c:pt idx="1">
                  <c:v>85.11</c:v>
                </c:pt>
                <c:pt idx="2">
                  <c:v>84.1</c:v>
                </c:pt>
                <c:pt idx="3">
                  <c:v>81.349999999999994</c:v>
                </c:pt>
                <c:pt idx="4">
                  <c:v>78.459999999999994</c:v>
                </c:pt>
              </c:numCache>
            </c:numRef>
          </c:val>
          <c:extLst>
            <c:ext xmlns:c16="http://schemas.microsoft.com/office/drawing/2014/chart" uri="{C3380CC4-5D6E-409C-BE32-E72D297353CC}">
              <c16:uniqueId val="{00000000-21A3-4FBE-8695-2BEA6E76EA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21A3-4FBE-8695-2BEA6E76EA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92.7</c:v>
                </c:pt>
                <c:pt idx="1">
                  <c:v>93.07</c:v>
                </c:pt>
                <c:pt idx="2">
                  <c:v>93.17</c:v>
                </c:pt>
                <c:pt idx="3">
                  <c:v>93.75</c:v>
                </c:pt>
                <c:pt idx="4">
                  <c:v>93.82</c:v>
                </c:pt>
              </c:numCache>
            </c:numRef>
          </c:val>
          <c:extLst>
            <c:ext xmlns:c16="http://schemas.microsoft.com/office/drawing/2014/chart" uri="{C3380CC4-5D6E-409C-BE32-E72D297353CC}">
              <c16:uniqueId val="{00000000-9D78-4941-BC46-B14AD8C004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9D78-4941-BC46-B14AD8C004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60.57</c:v>
                </c:pt>
                <c:pt idx="1">
                  <c:v>58.53</c:v>
                </c:pt>
                <c:pt idx="2">
                  <c:v>56.45</c:v>
                </c:pt>
                <c:pt idx="3">
                  <c:v>63.51</c:v>
                </c:pt>
                <c:pt idx="4">
                  <c:v>53.45</c:v>
                </c:pt>
              </c:numCache>
            </c:numRef>
          </c:val>
          <c:extLst>
            <c:ext xmlns:c16="http://schemas.microsoft.com/office/drawing/2014/chart" uri="{C3380CC4-5D6E-409C-BE32-E72D297353CC}">
              <c16:uniqueId val="{00000000-1727-49F2-9091-36F65B3843D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27-49F2-9091-36F65B3843D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0E-46A2-90A2-13CF057F86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0E-46A2-90A2-13CF057F86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02-405A-9C1C-CE3DD4119B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02-405A-9C1C-CE3DD4119B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B2-4CDC-8339-09152922C2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2-4CDC-8339-09152922C2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78-40D7-A5DE-81349C1D11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78-40D7-A5DE-81349C1D11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1238.82</c:v>
                </c:pt>
                <c:pt idx="1">
                  <c:v>1158.28</c:v>
                </c:pt>
                <c:pt idx="2">
                  <c:v>1122.73</c:v>
                </c:pt>
                <c:pt idx="3">
                  <c:v>1083.72</c:v>
                </c:pt>
                <c:pt idx="4">
                  <c:v>1198.0999999999999</c:v>
                </c:pt>
              </c:numCache>
            </c:numRef>
          </c:val>
          <c:extLst>
            <c:ext xmlns:c16="http://schemas.microsoft.com/office/drawing/2014/chart" uri="{C3380CC4-5D6E-409C-BE32-E72D297353CC}">
              <c16:uniqueId val="{00000000-ADBB-42A0-AE24-8EC86EAB5D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ADBB-42A0-AE24-8EC86EAB5D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75.53</c:v>
                </c:pt>
                <c:pt idx="1">
                  <c:v>83.23</c:v>
                </c:pt>
                <c:pt idx="2">
                  <c:v>82.15</c:v>
                </c:pt>
                <c:pt idx="3">
                  <c:v>74.430000000000007</c:v>
                </c:pt>
                <c:pt idx="4">
                  <c:v>65.459999999999994</c:v>
                </c:pt>
              </c:numCache>
            </c:numRef>
          </c:val>
          <c:extLst>
            <c:ext xmlns:c16="http://schemas.microsoft.com/office/drawing/2014/chart" uri="{C3380CC4-5D6E-409C-BE32-E72D297353CC}">
              <c16:uniqueId val="{00000000-F86B-46BF-8608-8D52FDC20F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F86B-46BF-8608-8D52FDC20F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166.99</c:v>
                </c:pt>
                <c:pt idx="1">
                  <c:v>153.47</c:v>
                </c:pt>
                <c:pt idx="2">
                  <c:v>156.16</c:v>
                </c:pt>
                <c:pt idx="3">
                  <c:v>172.92</c:v>
                </c:pt>
                <c:pt idx="4">
                  <c:v>174.83</c:v>
                </c:pt>
              </c:numCache>
            </c:numRef>
          </c:val>
          <c:extLst>
            <c:ext xmlns:c16="http://schemas.microsoft.com/office/drawing/2014/chart" uri="{C3380CC4-5D6E-409C-BE32-E72D297353CC}">
              <c16:uniqueId val="{00000000-0C24-4F1A-B6E3-DA77BF6E72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0C24-4F1A-B6E3-DA77BF6E727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秋田県　にかほ市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22463</v>
      </c>
      <c r="AM8" s="44"/>
      <c r="AN8" s="44"/>
      <c r="AO8" s="44"/>
      <c r="AP8" s="44"/>
      <c r="AQ8" s="44"/>
      <c r="AR8" s="44"/>
      <c r="AS8" s="44"/>
      <c r="AT8" s="45">
        <f>データ!T6</f>
        <v>1152.76</v>
      </c>
      <c r="AU8" s="45"/>
      <c r="AV8" s="45"/>
      <c r="AW8" s="45"/>
      <c r="AX8" s="45"/>
      <c r="AY8" s="45"/>
      <c r="AZ8" s="45"/>
      <c r="BA8" s="45"/>
      <c r="BB8" s="45">
        <f>データ!U6</f>
        <v>19.489999999999998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26.36</v>
      </c>
      <c r="Q10" s="45"/>
      <c r="R10" s="45"/>
      <c r="S10" s="45"/>
      <c r="T10" s="45"/>
      <c r="U10" s="45"/>
      <c r="V10" s="45"/>
      <c r="W10" s="45">
        <f>データ!Q6</f>
        <v>100</v>
      </c>
      <c r="X10" s="45"/>
      <c r="Y10" s="45"/>
      <c r="Z10" s="45"/>
      <c r="AA10" s="45"/>
      <c r="AB10" s="45"/>
      <c r="AC10" s="45"/>
      <c r="AD10" s="44">
        <f>データ!R6</f>
        <v>2420</v>
      </c>
      <c r="AE10" s="44"/>
      <c r="AF10" s="44"/>
      <c r="AG10" s="44"/>
      <c r="AH10" s="44"/>
      <c r="AI10" s="44"/>
      <c r="AJ10" s="44"/>
      <c r="AK10" s="2"/>
      <c r="AL10" s="44">
        <f>データ!V6</f>
        <v>5871</v>
      </c>
      <c r="AM10" s="44"/>
      <c r="AN10" s="44"/>
      <c r="AO10" s="44"/>
      <c r="AP10" s="44"/>
      <c r="AQ10" s="44"/>
      <c r="AR10" s="44"/>
      <c r="AS10" s="44"/>
      <c r="AT10" s="45">
        <f>データ!W6</f>
        <v>3.95</v>
      </c>
      <c r="AU10" s="45"/>
      <c r="AV10" s="45"/>
      <c r="AW10" s="45"/>
      <c r="AX10" s="45"/>
      <c r="AY10" s="45"/>
      <c r="AZ10" s="45"/>
      <c r="BA10" s="45"/>
      <c r="BB10" s="45">
        <f>データ!X6</f>
        <v>1486.33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UfJu/LJ8nKJYDb7DVdog+UYI79yIp4pkY4gK7prchstkhXbnRizDpTmTEBFf4Aow2Q9BFlSduP/0e6yg7v+Ekg==" saltValue="NI05kOOWpDYKqBVpj/Va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52141</v>
      </c>
      <c r="D6" s="19">
        <f t="shared" si="3"/>
        <v>47</v>
      </c>
      <c r="E6" s="19">
        <f t="shared" si="3"/>
        <v>17</v>
      </c>
      <c r="F6" s="19">
        <f t="shared" si="3"/>
        <v>5</v>
      </c>
      <c r="G6" s="19">
        <f t="shared" si="3"/>
        <v>0</v>
      </c>
      <c r="H6" s="19" t="str">
        <f t="shared" si="3"/>
        <v>秋田県　にかほ市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26.36</v>
      </c>
      <c r="Q6" s="20">
        <f t="shared" si="3"/>
        <v>100</v>
      </c>
      <c r="R6" s="20">
        <f t="shared" si="3"/>
        <v>2420</v>
      </c>
      <c r="S6" s="20">
        <f t="shared" si="3"/>
        <v>22463</v>
      </c>
      <c r="T6" s="20">
        <f t="shared" si="3"/>
        <v>1152.76</v>
      </c>
      <c r="U6" s="20">
        <f t="shared" si="3"/>
        <v>19.489999999999998</v>
      </c>
      <c r="V6" s="20">
        <f t="shared" si="3"/>
        <v>5871</v>
      </c>
      <c r="W6" s="20">
        <f t="shared" si="3"/>
        <v>3.95</v>
      </c>
      <c r="X6" s="20">
        <f t="shared" si="3"/>
        <v>1486.33</v>
      </c>
      <c r="Y6" s="21">
        <f>IF(Y7="",NA(),Y7)</f>
        <v>60.57</v>
      </c>
      <c r="Z6" s="21">
        <f t="shared" ref="Z6:AH6" si="4">IF(Z7="",NA(),Z7)</f>
        <v>58.53</v>
      </c>
      <c r="AA6" s="21">
        <f t="shared" si="4"/>
        <v>56.45</v>
      </c>
      <c r="AB6" s="21">
        <f t="shared" si="4"/>
        <v>63.51</v>
      </c>
      <c r="AC6" s="21">
        <f t="shared" si="4"/>
        <v>53.45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1238.82</v>
      </c>
      <c r="BG6" s="21">
        <f t="shared" ref="BG6:BO6" si="7">IF(BG7="",NA(),BG7)</f>
        <v>1158.28</v>
      </c>
      <c r="BH6" s="21">
        <f t="shared" si="7"/>
        <v>1122.73</v>
      </c>
      <c r="BI6" s="21">
        <f t="shared" si="7"/>
        <v>1083.72</v>
      </c>
      <c r="BJ6" s="21">
        <f t="shared" si="7"/>
        <v>1198.0999999999999</v>
      </c>
      <c r="BK6" s="21">
        <f t="shared" si="7"/>
        <v>826.83</v>
      </c>
      <c r="BL6" s="21">
        <f t="shared" si="7"/>
        <v>867.83</v>
      </c>
      <c r="BM6" s="21">
        <f t="shared" si="7"/>
        <v>791.76</v>
      </c>
      <c r="BN6" s="21">
        <f t="shared" si="7"/>
        <v>718.49</v>
      </c>
      <c r="BO6" s="21">
        <f t="shared" si="7"/>
        <v>743.31</v>
      </c>
      <c r="BP6" s="20" t="str">
        <f>IF(BP7="","",IF(BP7="-","【-】","【"&amp;SUBSTITUTE(TEXT(BP7,"#,##0.00"),"-","△")&amp;"】"))</f>
        <v>【785.10】</v>
      </c>
      <c r="BQ6" s="21">
        <f>IF(BQ7="",NA(),BQ7)</f>
        <v>75.53</v>
      </c>
      <c r="BR6" s="21">
        <f t="shared" ref="BR6:BZ6" si="8">IF(BR7="",NA(),BR7)</f>
        <v>83.23</v>
      </c>
      <c r="BS6" s="21">
        <f t="shared" si="8"/>
        <v>82.15</v>
      </c>
      <c r="BT6" s="21">
        <f t="shared" si="8"/>
        <v>74.430000000000007</v>
      </c>
      <c r="BU6" s="21">
        <f t="shared" si="8"/>
        <v>65.459999999999994</v>
      </c>
      <c r="BV6" s="21">
        <f t="shared" si="8"/>
        <v>57.31</v>
      </c>
      <c r="BW6" s="21">
        <f t="shared" si="8"/>
        <v>57.08</v>
      </c>
      <c r="BX6" s="21">
        <f t="shared" si="8"/>
        <v>56.26</v>
      </c>
      <c r="BY6" s="21">
        <f t="shared" si="8"/>
        <v>61.82</v>
      </c>
      <c r="BZ6" s="21">
        <f t="shared" si="8"/>
        <v>61.15</v>
      </c>
      <c r="CA6" s="20" t="str">
        <f>IF(CA7="","",IF(CA7="-","【-】","【"&amp;SUBSTITUTE(TEXT(CA7,"#,##0.00"),"-","△")&amp;"】"))</f>
        <v>【56.93】</v>
      </c>
      <c r="CB6" s="21">
        <f>IF(CB7="",NA(),CB7)</f>
        <v>166.99</v>
      </c>
      <c r="CC6" s="21">
        <f t="shared" ref="CC6:CK6" si="9">IF(CC7="",NA(),CC7)</f>
        <v>153.47</v>
      </c>
      <c r="CD6" s="21">
        <f t="shared" si="9"/>
        <v>156.16</v>
      </c>
      <c r="CE6" s="21">
        <f t="shared" si="9"/>
        <v>172.92</v>
      </c>
      <c r="CF6" s="21">
        <f t="shared" si="9"/>
        <v>174.83</v>
      </c>
      <c r="CG6" s="21">
        <f t="shared" si="9"/>
        <v>273.52</v>
      </c>
      <c r="CH6" s="21">
        <f t="shared" si="9"/>
        <v>274.99</v>
      </c>
      <c r="CI6" s="21">
        <f t="shared" si="9"/>
        <v>282.08999999999997</v>
      </c>
      <c r="CJ6" s="21">
        <f t="shared" si="9"/>
        <v>246.9</v>
      </c>
      <c r="CK6" s="21">
        <f t="shared" si="9"/>
        <v>250.43</v>
      </c>
      <c r="CL6" s="20" t="str">
        <f>IF(CL7="","",IF(CL7="-","【-】","【"&amp;SUBSTITUTE(TEXT(CL7,"#,##0.00"),"-","△")&amp;"】"))</f>
        <v>【271.15】</v>
      </c>
      <c r="CM6" s="21">
        <f>IF(CM7="",NA(),CM7)</f>
        <v>84.4</v>
      </c>
      <c r="CN6" s="21">
        <f t="shared" ref="CN6:CV6" si="10">IF(CN7="",NA(),CN7)</f>
        <v>85.11</v>
      </c>
      <c r="CO6" s="21">
        <f t="shared" si="10"/>
        <v>84.1</v>
      </c>
      <c r="CP6" s="21">
        <f t="shared" si="10"/>
        <v>81.349999999999994</v>
      </c>
      <c r="CQ6" s="21">
        <f t="shared" si="10"/>
        <v>78.459999999999994</v>
      </c>
      <c r="CR6" s="21">
        <f t="shared" si="10"/>
        <v>50.14</v>
      </c>
      <c r="CS6" s="21">
        <f t="shared" si="10"/>
        <v>54.83</v>
      </c>
      <c r="CT6" s="21">
        <f t="shared" si="10"/>
        <v>66.53</v>
      </c>
      <c r="CU6" s="21">
        <f t="shared" si="10"/>
        <v>52.9</v>
      </c>
      <c r="CV6" s="21">
        <f t="shared" si="10"/>
        <v>52.63</v>
      </c>
      <c r="CW6" s="20" t="str">
        <f>IF(CW7="","",IF(CW7="-","【-】","【"&amp;SUBSTITUTE(TEXT(CW7,"#,##0.00"),"-","△")&amp;"】"))</f>
        <v>【49.87】</v>
      </c>
      <c r="CX6" s="21">
        <f>IF(CX7="",NA(),CX7)</f>
        <v>92.7</v>
      </c>
      <c r="CY6" s="21">
        <f t="shared" ref="CY6:DG6" si="11">IF(CY7="",NA(),CY7)</f>
        <v>93.07</v>
      </c>
      <c r="CZ6" s="21">
        <f t="shared" si="11"/>
        <v>93.17</v>
      </c>
      <c r="DA6" s="21">
        <f t="shared" si="11"/>
        <v>93.75</v>
      </c>
      <c r="DB6" s="21">
        <f t="shared" si="11"/>
        <v>93.82</v>
      </c>
      <c r="DC6" s="21">
        <f t="shared" si="11"/>
        <v>84.98</v>
      </c>
      <c r="DD6" s="21">
        <f t="shared" si="11"/>
        <v>84.7</v>
      </c>
      <c r="DE6" s="21">
        <f t="shared" si="11"/>
        <v>84.67</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5" s="22" customFormat="1" x14ac:dyDescent="0.15">
      <c r="A7" s="14"/>
      <c r="B7" s="23">
        <v>2023</v>
      </c>
      <c r="C7" s="23">
        <v>52141</v>
      </c>
      <c r="D7" s="23">
        <v>47</v>
      </c>
      <c r="E7" s="23">
        <v>17</v>
      </c>
      <c r="F7" s="23">
        <v>5</v>
      </c>
      <c r="G7" s="23">
        <v>0</v>
      </c>
      <c r="H7" s="23" t="s">
        <v>97</v>
      </c>
      <c r="I7" s="23" t="s">
        <v>98</v>
      </c>
      <c r="J7" s="23" t="s">
        <v>99</v>
      </c>
      <c r="K7" s="23" t="s">
        <v>100</v>
      </c>
      <c r="L7" s="23" t="s">
        <v>101</v>
      </c>
      <c r="M7" s="23" t="s">
        <v>102</v>
      </c>
      <c r="N7" s="24" t="s">
        <v>103</v>
      </c>
      <c r="O7" s="24" t="s">
        <v>104</v>
      </c>
      <c r="P7" s="24">
        <v>26.36</v>
      </c>
      <c r="Q7" s="24">
        <v>100</v>
      </c>
      <c r="R7" s="24">
        <v>2420</v>
      </c>
      <c r="S7" s="24">
        <v>22463</v>
      </c>
      <c r="T7" s="24">
        <v>1152.76</v>
      </c>
      <c r="U7" s="24">
        <v>19.489999999999998</v>
      </c>
      <c r="V7" s="24">
        <v>5871</v>
      </c>
      <c r="W7" s="24">
        <v>3.95</v>
      </c>
      <c r="X7" s="24">
        <v>1486.33</v>
      </c>
      <c r="Y7" s="24">
        <v>60.57</v>
      </c>
      <c r="Z7" s="24">
        <v>58.53</v>
      </c>
      <c r="AA7" s="24">
        <v>56.45</v>
      </c>
      <c r="AB7" s="24">
        <v>63.51</v>
      </c>
      <c r="AC7" s="24">
        <v>53.45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1238.82</v>
      </c>
      <c r="BG7" s="24">
        <v>1158.28</v>
      </c>
      <c r="BH7" s="24">
        <v>1122.73</v>
      </c>
      <c r="BI7" s="24">
        <v>1083.72</v>
      </c>
      <c r="BJ7" s="24">
        <v>1198.0999999999999</v>
      </c>
      <c r="BK7" s="24">
        <v>826.83</v>
      </c>
      <c r="BL7" s="24">
        <v>867.83</v>
      </c>
      <c r="BM7" s="24">
        <v>791.76</v>
      </c>
      <c r="BN7" s="24">
        <v>718.49</v>
      </c>
      <c r="BO7" s="24">
        <v>743.31</v>
      </c>
      <c r="BP7" s="24">
        <v>785.1</v>
      </c>
      <c r="BQ7" s="24">
        <v>75.53</v>
      </c>
      <c r="BR7" s="24">
        <v>83.23</v>
      </c>
      <c r="BS7" s="24">
        <v>82.15</v>
      </c>
      <c r="BT7" s="24">
        <v>74.430000000000007</v>
      </c>
      <c r="BU7" s="24">
        <v>65.459999999999994</v>
      </c>
      <c r="BV7" s="24">
        <v>57.31</v>
      </c>
      <c r="BW7" s="24">
        <v>57.08</v>
      </c>
      <c r="BX7" s="24">
        <v>56.26</v>
      </c>
      <c r="BY7" s="24">
        <v>61.82</v>
      </c>
      <c r="BZ7" s="24">
        <v>61.15</v>
      </c>
      <c r="CA7" s="24">
        <v>56.93</v>
      </c>
      <c r="CB7" s="24">
        <v>166.99</v>
      </c>
      <c r="CC7" s="24">
        <v>153.47</v>
      </c>
      <c r="CD7" s="24">
        <v>156.16</v>
      </c>
      <c r="CE7" s="24">
        <v>172.92</v>
      </c>
      <c r="CF7" s="24">
        <v>174.83</v>
      </c>
      <c r="CG7" s="24">
        <v>273.52</v>
      </c>
      <c r="CH7" s="24">
        <v>274.99</v>
      </c>
      <c r="CI7" s="24">
        <v>282.08999999999997</v>
      </c>
      <c r="CJ7" s="24">
        <v>246.9</v>
      </c>
      <c r="CK7" s="24">
        <v>250.43</v>
      </c>
      <c r="CL7" s="24">
        <v>271.14999999999998</v>
      </c>
      <c r="CM7" s="24">
        <v>84.4</v>
      </c>
      <c r="CN7" s="24">
        <v>85.11</v>
      </c>
      <c r="CO7" s="24">
        <v>84.1</v>
      </c>
      <c r="CP7" s="24">
        <v>81.349999999999994</v>
      </c>
      <c r="CQ7" s="24">
        <v>78.459999999999994</v>
      </c>
      <c r="CR7" s="24">
        <v>50.14</v>
      </c>
      <c r="CS7" s="24">
        <v>54.83</v>
      </c>
      <c r="CT7" s="24">
        <v>66.53</v>
      </c>
      <c r="CU7" s="24">
        <v>52.9</v>
      </c>
      <c r="CV7" s="24">
        <v>52.63</v>
      </c>
      <c r="CW7" s="24">
        <v>49.87</v>
      </c>
      <c r="CX7" s="24">
        <v>92.7</v>
      </c>
      <c r="CY7" s="24">
        <v>93.07</v>
      </c>
      <c r="CZ7" s="24">
        <v>93.17</v>
      </c>
      <c r="DA7" s="24">
        <v>93.75</v>
      </c>
      <c r="DB7" s="24">
        <v>93.82</v>
      </c>
      <c r="DC7" s="24">
        <v>84.98</v>
      </c>
      <c r="DD7" s="24">
        <v>84.7</v>
      </c>
      <c r="DE7" s="24">
        <v>84.67</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2025-01-30T01:49:23Z</cp:lastPrinted>
  <dcterms:created xsi:type="dcterms:W3CDTF">2024-12-19T01:42:15Z</dcterms:created>
  <dcterms:modified xsi:type="dcterms:W3CDTF">2025-01-30T01:50:15Z</dcterms:modified>
  <cp:category/>
</cp:coreProperties>
</file>