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R4\R4公営企業関係\20230110【0120〆切】公営企業に係る経営比較分析表（令和３年度決算）の分析等について（依頼）\【0228指定】HPアップロード\"/>
    </mc:Choice>
  </mc:AlternateContent>
  <workbookProtection workbookAlgorithmName="SHA-512" workbookHashValue="y4i/sr5nkqXnbB+4AhBGMYv4mdDz5L+mMzggwYmGwi/TpDIqZ14WeJiSNXofGkeMWEnbHLPe1TybMKhmUID2IA==" workbookSaltValue="V26aTbHTmqoDJkImEHYHYw==" workbookSpinCount="100000" lockStructure="1"/>
  <bookViews>
    <workbookView xWindow="-105" yWindow="-105" windowWidth="23250" windowHeight="125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W8" i="4" s="1"/>
  <c r="K6" i="5"/>
  <c r="P8" i="4" s="1"/>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AD8" i="4"/>
  <c r="B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<sst xmlns="http://schemas.openxmlformats.org/spreadsheetml/2006/main" count="228" uniqueCount="115">
  <si>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</si>
  <si>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</si>
  <si>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</si>
  <si>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</si>
  <si>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</si>
  <si>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</si>
  <si>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</si>
  <si>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</si>
  <si>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</si>
  <si>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</si>
  <si>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</si>
  <si>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</si>
  <si>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</si>
  <si>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</si>
  <si>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</si>
  <si>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</si>
  <si>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</si>
  <si>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</si>
  <si>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</si>
  <si>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</si>
  <si>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</si>
  <si>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</si>
  <si>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</si>
  <si>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</si>
  <si>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</si>
  <si>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</si>
  <si>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</si>
  <si>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</si>
  <si>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</si>
  <si>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</si>
  <si>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</si>
  <si>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</si>
  <si>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</si>
  <si>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</si>
  <si>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</si>
  <si>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</si>
  <si>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</si>
  <si>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</si>
  <si>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</si>
  <si>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</si>
  <si>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</si>
  <si>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</si>
  <si>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</si>
  <si>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</si>
  <si>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</si>
  <si>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</si>
  <si>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</si>
  <si>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</si>
  <si>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</si>
  <si>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</si>
  <si>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</si>
  <si>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</si>
  <si>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</si>
  <si>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</si>
  <si>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</si>
  <si>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</si>
  <si>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</si>
  <si>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</si>
  <si>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</si>
  <si>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</si>
  <si>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</si>
  <si>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</si>
  <si>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</si>
  <si>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</si>
  <si>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</si>
  <si>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</si>
  <si>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</si>
  <si>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</si>
  <si>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</si>
  <si>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</si>
  <si>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</si>
  <si>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</si>
  <si>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</si>
  <si>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</si>
  <si>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</si>
  <si>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</si>
  <si>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</si>
  <si>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</si>
  <si>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</si>
  <si>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</si>
  <si>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</si>
  <si>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</si>
  <si>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</si>
  <si>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</si>
  <si>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</si>
  <si>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</si>
  <si>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</si>
  <si>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</si>
  <si>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</si>
  <si>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</si>
  <si>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</si>
  <si>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</si>
  <si>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</si>
  <si>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</si>
  <si>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</si>
  <si>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</si>
  <si>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</si>
  <si>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</si>
  <si>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</si>
  <si>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</si>
  <si>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</si>
  <si>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</si>
  <si>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</si>
  <si>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</si>
  <si>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</si>
  <si>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</si>
  <si>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</si>
  <si>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</si>
  <si>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</si>
  <si>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</si>
  <si>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</si>
  <si>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</si>
  <si>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管路については、アセットマネジメント及び基本計画に従い、経年管の入替を実施します。既設の老朽管については計画に従い優先度を判断したうえで漏水調査を行い</t>
    </r>
    <r>
      <rPr>
        <sz val="11"/>
        <color rgb="FFFF0000"/>
        <rFont val="ＭＳ ゴシック"/>
        <family val="3"/>
        <charset val="128"/>
      </rPr>
      <t>、</t>
    </r>
    <r>
      <rPr>
        <sz val="11"/>
        <color theme="1"/>
        <rFont val="ＭＳ ゴシック"/>
        <family val="3"/>
        <charset val="128"/>
      </rPr>
      <t>随時更新を実行することで経年化率の改善に努めます。</t>
    </r>
    <rPh sb="1" eb="3">
      <t>カンロ</t>
    </rPh>
    <rPh sb="19" eb="20">
      <t>オヨ</t>
    </rPh>
    <rPh sb="21" eb="25">
      <t>キホンケイカク</t>
    </rPh>
    <rPh sb="26" eb="27">
      <t>シタガ</t>
    </rPh>
    <rPh sb="29" eb="31">
      <t>ケイネン</t>
    </rPh>
    <rPh sb="31" eb="32">
      <t>カン</t>
    </rPh>
    <rPh sb="33" eb="35">
      <t>イレカエ</t>
    </rPh>
    <rPh sb="36" eb="38">
      <t>ジッシ</t>
    </rPh>
    <rPh sb="42" eb="44">
      <t>キセツ</t>
    </rPh>
    <rPh sb="45" eb="47">
      <t>ロウキュウ</t>
    </rPh>
    <rPh sb="47" eb="48">
      <t>カン</t>
    </rPh>
    <rPh sb="53" eb="55">
      <t>ケイカク</t>
    </rPh>
    <rPh sb="56" eb="57">
      <t>シタガ</t>
    </rPh>
    <rPh sb="58" eb="60">
      <t>ユウセン</t>
    </rPh>
    <rPh sb="60" eb="61">
      <t>ド</t>
    </rPh>
    <rPh sb="62" eb="64">
      <t>ハンダン</t>
    </rPh>
    <rPh sb="69" eb="71">
      <t>ロウスイ</t>
    </rPh>
    <rPh sb="71" eb="73">
      <t>チョウサ</t>
    </rPh>
    <rPh sb="74" eb="75">
      <t>オコナ</t>
    </rPh>
    <rPh sb="77" eb="79">
      <t>ズイジ</t>
    </rPh>
    <rPh sb="79" eb="81">
      <t>コウシン</t>
    </rPh>
    <rPh sb="82" eb="84">
      <t>ジッコウ</t>
    </rPh>
    <rPh sb="89" eb="91">
      <t>ケイネン</t>
    </rPh>
    <rPh sb="91" eb="92">
      <t>カ</t>
    </rPh>
    <rPh sb="92" eb="93">
      <t>リツ</t>
    </rPh>
    <rPh sb="94" eb="96">
      <t>カイゼン</t>
    </rPh>
    <rPh sb="97" eb="98">
      <t>ツト</t>
    </rPh>
    <phoneticPr fontId="4"/>
  </si>
  <si>
    <t>　令和３年度は市内製造業の業績好調を要因とした工業用の使用量が増加したため、一時的に給水収益が増加しました。このことから改善傾向が見られた指標もありましたが、令和４年度以降は人口減少等による給水収益の減少により、経常収支比率や料金回収率が減少すると見込まれます。加えて有収率が類似団体と比較すると低いため、有収率の改善を目指した管路の更新に努めます。
　今後も進行が予想される人口減少による影響を考慮した上で料金改定等を検討し安定した経営を目指します。</t>
    <rPh sb="1" eb="3">
      <t>レイワ</t>
    </rPh>
    <rPh sb="4" eb="6">
      <t>ネンド</t>
    </rPh>
    <rPh sb="7" eb="9">
      <t>シナイ</t>
    </rPh>
    <rPh sb="9" eb="12">
      <t>セイゾウギョウ</t>
    </rPh>
    <rPh sb="13" eb="15">
      <t>ギョウセキ</t>
    </rPh>
    <rPh sb="15" eb="17">
      <t>コウチョウ</t>
    </rPh>
    <rPh sb="18" eb="20">
      <t>ヨウイン</t>
    </rPh>
    <rPh sb="23" eb="26">
      <t>コウギョウヨウ</t>
    </rPh>
    <rPh sb="27" eb="30">
      <t>シヨウリョウ</t>
    </rPh>
    <rPh sb="31" eb="33">
      <t>ゾウカ</t>
    </rPh>
    <rPh sb="38" eb="41">
      <t>イチジテキ</t>
    </rPh>
    <rPh sb="42" eb="44">
      <t>キュウスイ</t>
    </rPh>
    <rPh sb="44" eb="46">
      <t>シュウエキ</t>
    </rPh>
    <rPh sb="47" eb="49">
      <t>ゾウカ</t>
    </rPh>
    <rPh sb="60" eb="62">
      <t>カイゼン</t>
    </rPh>
    <rPh sb="62" eb="64">
      <t>ケイコウ</t>
    </rPh>
    <rPh sb="65" eb="66">
      <t>ミ</t>
    </rPh>
    <rPh sb="69" eb="71">
      <t>シヒョウ</t>
    </rPh>
    <rPh sb="79" eb="81">
      <t>レイワ</t>
    </rPh>
    <rPh sb="82" eb="84">
      <t>ネンド</t>
    </rPh>
    <rPh sb="84" eb="86">
      <t>イコウ</t>
    </rPh>
    <rPh sb="124" eb="126">
      <t>ミコ</t>
    </rPh>
    <rPh sb="204" eb="206">
      <t>リョウキン</t>
    </rPh>
    <rPh sb="206" eb="208">
      <t>カイテイ</t>
    </rPh>
    <rPh sb="208" eb="209">
      <t>ナド</t>
    </rPh>
    <rPh sb="210" eb="212">
      <t>ケントウ</t>
    </rPh>
    <phoneticPr fontId="4"/>
  </si>
  <si>
    <t>①人口減少等に伴う給水収益の減と減価償却費の増により経常収支比率が年々減少傾向にあるため、経営状況の見直しを図ります。
②累積欠損金は発生していないため現状維持に努めます。
③流動比率は令和２年度に減少しましたが、令和３年度の給水収益の増により現金が増えたため、再び増加傾向となっています。
④企業債残高は減少傾向にありますが、令和４年度以降は人口減少等に伴う給水収益の減少により企業債残高対給水収益比率が上昇することが見込まれるため、施設への投資と収益を考慮し、安定した経営に努めます。
⑤料金回収率は、令和２年度は不納欠損額が大きかったため減少しましたが令和３年度は前々年度並みとなり、類似団体とほぼ同等の数値となっています。人口減少により給水収益が減少傾向にあるため、料金見直しを検討するなど改善に努めます。
⑥給水原価は類似団体と比較しても低い状況にありますが、有収率が低いため管路への投資を検討します。
⑦施設利用率は類似団体と比較すると低い状況にあるため、施設の統廃合等を検討します。
⑧有収率は類似団体と比較すると低い状況にあるため、引き続き漏水調査や漏水管の修繕を行い、有収率の改善に努めます。</t>
    <rPh sb="37" eb="39">
      <t>ケイコウ</t>
    </rPh>
    <rPh sb="93" eb="95">
      <t>レイワ</t>
    </rPh>
    <rPh sb="96" eb="98">
      <t>ネンド</t>
    </rPh>
    <rPh sb="99" eb="101">
      <t>ゲンショウ</t>
    </rPh>
    <rPh sb="107" eb="109">
      <t>レイワ</t>
    </rPh>
    <rPh sb="110" eb="112">
      <t>ネンド</t>
    </rPh>
    <rPh sb="113" eb="115">
      <t>キュウスイ</t>
    </rPh>
    <rPh sb="115" eb="117">
      <t>シュウエキ</t>
    </rPh>
    <rPh sb="118" eb="119">
      <t>ゾウ</t>
    </rPh>
    <rPh sb="122" eb="124">
      <t>ゲンキン</t>
    </rPh>
    <rPh sb="125" eb="126">
      <t>フ</t>
    </rPh>
    <rPh sb="131" eb="132">
      <t>フタタ</t>
    </rPh>
    <rPh sb="164" eb="166">
      <t>レイワ</t>
    </rPh>
    <rPh sb="167" eb="169">
      <t>ネンド</t>
    </rPh>
    <rPh sb="169" eb="171">
      <t>イコウ</t>
    </rPh>
    <rPh sb="210" eb="212">
      <t>ミコ</t>
    </rPh>
    <rPh sb="253" eb="255">
      <t>レイワ</t>
    </rPh>
    <rPh sb="256" eb="258">
      <t>ネンド</t>
    </rPh>
    <rPh sb="259" eb="261">
      <t>フノウ</t>
    </rPh>
    <rPh sb="261" eb="263">
      <t>ケッソン</t>
    </rPh>
    <rPh sb="263" eb="264">
      <t>ガク</t>
    </rPh>
    <rPh sb="265" eb="266">
      <t>オオ</t>
    </rPh>
    <rPh sb="272" eb="274">
      <t>ゲンショウ</t>
    </rPh>
    <rPh sb="279" eb="281">
      <t>レイワ</t>
    </rPh>
    <rPh sb="282" eb="284">
      <t>ネンド</t>
    </rPh>
    <rPh sb="285" eb="286">
      <t>ゼン</t>
    </rPh>
    <rPh sb="289" eb="290">
      <t>ナ</t>
    </rPh>
    <rPh sb="315" eb="317">
      <t>ジンコウ</t>
    </rPh>
    <rPh sb="317" eb="319">
      <t>ゲンショウ</t>
    </rPh>
    <rPh sb="322" eb="326">
      <t>キュウスイシュウエキ</t>
    </rPh>
    <rPh sb="474" eb="475">
      <t>ヒ</t>
    </rPh>
    <rPh sb="476" eb="477">
      <t>ツヅ</t>
    </rPh>
    <rPh sb="490" eb="491">
      <t>オコナ</t>
    </rPh>
    <rPh sb="493" eb="496">
      <t>ユウシュウリツ</t>
    </rPh>
    <rPh sb="497" eb="499">
      <t>カイゼン</t>
    </rPh>
    <rPh sb="500" eb="50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</si>
</sst>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0.91</c:v>
                </c:pt>
                <c:pt idx="1">
                  <c:v>0.89</c:v>
                </c:pt>
                <c:pt idx="2">
                  <c:v>0.25</c:v>
                </c:pt>
                <c:pt idx="3">
                  <c:v>0.4</c:v>
                </c:pt>
                <c:pt idx="4">
                  <c:v>7.0000000000000007E-2</c:v>
                </c:pt>
              </c:numCache>
            </c:numRef>
          </c:val>
          <c:extLst>
            <c:ext xmlns:c16="http://schemas.microsoft.com/office/drawing/2014/chart" uri="{C3380CC4-5D6E-409C-BE32-E72D297353CC}">
              <c16:uniqueId val="{00000000-4EB0-4809-B883-22B60A1144B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4EB0-4809-B883-22B60A1144B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74.849999999999994</c:v>
                </c:pt>
                <c:pt idx="1">
                  <c:v>45.34</c:v>
                </c:pt>
                <c:pt idx="2">
                  <c:v>43.61</c:v>
                </c:pt>
                <c:pt idx="3">
                  <c:v>42.98</c:v>
                </c:pt>
                <c:pt idx="4">
                  <c:v>42.22</c:v>
                </c:pt>
              </c:numCache>
            </c:numRef>
          </c:val>
          <c:extLst>
            <c:ext xmlns:c16="http://schemas.microsoft.com/office/drawing/2014/chart" uri="{C3380CC4-5D6E-409C-BE32-E72D297353CC}">
              <c16:uniqueId val="{00000000-EE74-4B88-B132-D56472D1E86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EE74-4B88-B132-D56472D1E86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74.83</c:v>
                </c:pt>
                <c:pt idx="1">
                  <c:v>72.489999999999995</c:v>
                </c:pt>
                <c:pt idx="2">
                  <c:v>72.25</c:v>
                </c:pt>
                <c:pt idx="3">
                  <c:v>73.739999999999995</c:v>
                </c:pt>
                <c:pt idx="4">
                  <c:v>75.790000000000006</c:v>
                </c:pt>
              </c:numCache>
            </c:numRef>
          </c:val>
          <c:extLst>
            <c:ext xmlns:c16="http://schemas.microsoft.com/office/drawing/2014/chart" uri="{C3380CC4-5D6E-409C-BE32-E72D297353CC}">
              <c16:uniqueId val="{00000000-034B-4CFF-9DF7-B469D417714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034B-4CFF-9DF7-B469D417714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112.81</c:v>
                </c:pt>
                <c:pt idx="1">
                  <c:v>106.84</c:v>
                </c:pt>
                <c:pt idx="2">
                  <c:v>102.7</c:v>
                </c:pt>
                <c:pt idx="3">
                  <c:v>99.98</c:v>
                </c:pt>
                <c:pt idx="4">
                  <c:v>102.25</c:v>
                </c:pt>
              </c:numCache>
            </c:numRef>
          </c:val>
          <c:extLst>
            <c:ext xmlns:c16="http://schemas.microsoft.com/office/drawing/2014/chart" uri="{C3380CC4-5D6E-409C-BE32-E72D297353CC}">
              <c16:uniqueId val="{00000000-8F66-4F08-A350-F65E0A366AE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8F66-4F08-A350-F65E0A366AE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43.96</c:v>
                </c:pt>
                <c:pt idx="1">
                  <c:v>45.43</c:v>
                </c:pt>
                <c:pt idx="2">
                  <c:v>46.72</c:v>
                </c:pt>
                <c:pt idx="3">
                  <c:v>48.46</c:v>
                </c:pt>
                <c:pt idx="4">
                  <c:v>50.22</c:v>
                </c:pt>
              </c:numCache>
            </c:numRef>
          </c:val>
          <c:extLst>
            <c:ext xmlns:c16="http://schemas.microsoft.com/office/drawing/2014/chart" uri="{C3380CC4-5D6E-409C-BE32-E72D297353CC}">
              <c16:uniqueId val="{00000000-1D86-4E54-9A3B-A6A43670BC2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1D86-4E54-9A3B-A6A43670BC2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9.0500000000000007</c:v>
                </c:pt>
                <c:pt idx="1">
                  <c:v>9.69</c:v>
                </c:pt>
                <c:pt idx="2">
                  <c:v>10.65</c:v>
                </c:pt>
                <c:pt idx="3">
                  <c:v>10.99</c:v>
                </c:pt>
                <c:pt idx="4">
                  <c:v>12.28</c:v>
                </c:pt>
              </c:numCache>
            </c:numRef>
          </c:val>
          <c:extLst>
            <c:ext xmlns:c16="http://schemas.microsoft.com/office/drawing/2014/chart" uri="{C3380CC4-5D6E-409C-BE32-E72D297353CC}">
              <c16:uniqueId val="{00000000-9911-42F0-A82A-4731558F5A7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9911-42F0-A82A-4731558F5A7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19-48F8-A88B-3DF3F50E163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AC19-48F8-A88B-3DF3F50E163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217.01</c:v>
                </c:pt>
                <c:pt idx="1">
                  <c:v>250.84</c:v>
                </c:pt>
                <c:pt idx="2">
                  <c:v>339.83</c:v>
                </c:pt>
                <c:pt idx="3">
                  <c:v>301.04000000000002</c:v>
                </c:pt>
                <c:pt idx="4">
                  <c:v>324.54000000000002</c:v>
                </c:pt>
              </c:numCache>
            </c:numRef>
          </c:val>
          <c:extLst>
            <c:ext xmlns:c16="http://schemas.microsoft.com/office/drawing/2014/chart" uri="{C3380CC4-5D6E-409C-BE32-E72D297353CC}">
              <c16:uniqueId val="{00000000-BA85-4C99-994D-5B9457B4BD2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BA85-4C99-994D-5B9457B4BD2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532.54999999999995</c:v>
                </c:pt>
                <c:pt idx="1">
                  <c:v>546.52</c:v>
                </c:pt>
                <c:pt idx="2">
                  <c:v>569.05999999999995</c:v>
                </c:pt>
                <c:pt idx="3">
                  <c:v>557.88</c:v>
                </c:pt>
                <c:pt idx="4">
                  <c:v>524.07000000000005</c:v>
                </c:pt>
              </c:numCache>
            </c:numRef>
          </c:val>
          <c:extLst>
            <c:ext xmlns:c16="http://schemas.microsoft.com/office/drawing/2014/chart" uri="{C3380CC4-5D6E-409C-BE32-E72D297353CC}">
              <c16:uniqueId val="{00000000-25C5-42DD-B474-3457EFE35C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25C5-42DD-B474-3457EFE35C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110.36</c:v>
                </c:pt>
                <c:pt idx="1">
                  <c:v>103.06</c:v>
                </c:pt>
                <c:pt idx="2">
                  <c:v>98.14</c:v>
                </c:pt>
                <c:pt idx="3">
                  <c:v>95.05</c:v>
                </c:pt>
                <c:pt idx="4">
                  <c:v>97.83</c:v>
                </c:pt>
              </c:numCache>
            </c:numRef>
          </c:val>
          <c:extLst>
            <c:ext xmlns:c16="http://schemas.microsoft.com/office/drawing/2014/chart" uri="{C3380CC4-5D6E-409C-BE32-E72D297353CC}">
              <c16:uniqueId val="{00000000-DE46-44ED-9952-ED8F34098FA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DE46-44ED-9952-ED8F34098FA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126.92</c:v>
                </c:pt>
                <c:pt idx="1">
                  <c:v>135.29</c:v>
                </c:pt>
                <c:pt idx="2">
                  <c:v>141.06</c:v>
                </c:pt>
                <c:pt idx="3">
                  <c:v>145.08000000000001</c:v>
                </c:pt>
                <c:pt idx="4">
                  <c:v>143.57</c:v>
                </c:pt>
              </c:numCache>
            </c:numRef>
          </c:val>
          <c:extLst>
            <c:ext xmlns:c16="http://schemas.microsoft.com/office/drawing/2014/chart" uri="{C3380CC4-5D6E-409C-BE32-E72D297353CC}">
              <c16:uniqueId val="{00000000-0221-43BA-B885-5120213D6EA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0221-43BA-B885-5120213D6EA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秋田県　にかほ市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70"/>
      <c r="P7" s="50" t="s">
        <v>3</v>
      </c>
      <c r="Q7" s="50"/>
      <c r="R7" s="50"/>
      <c r="S7" s="50"/>
      <c r="T7" s="50"/>
      <c r="U7" s="50"/>
      <c r="V7" s="50"/>
      <c r="W7" s="50" t="s">
        <v>4</v>
      </c>
      <c r="X7" s="50"/>
      <c r="Y7" s="50"/>
      <c r="Z7" s="50"/>
      <c r="AA7" s="50"/>
      <c r="AB7" s="50"/>
      <c r="AC7" s="50"/>
      <c r="AD7" s="50" t="s">
        <v>5</v>
      </c>
      <c r="AE7" s="50"/>
      <c r="AF7" s="50"/>
      <c r="AG7" s="50"/>
      <c r="AH7" s="50"/>
      <c r="AI7" s="50"/>
      <c r="AJ7" s="50"/>
      <c r="AK7" s="2"/>
      <c r="AL7" s="50" t="s">
        <v>6</v>
      </c>
      <c r="AM7" s="50"/>
      <c r="AN7" s="50"/>
      <c r="AO7" s="50"/>
      <c r="AP7" s="50"/>
      <c r="AQ7" s="50"/>
      <c r="AR7" s="50"/>
      <c r="AS7" s="50"/>
      <c r="AT7" s="48" t="s">
        <v>7</v>
      </c>
      <c r="AU7" s="49"/>
      <c r="AV7" s="49"/>
      <c r="AW7" s="49"/>
      <c r="AX7" s="49"/>
      <c r="AY7" s="49"/>
      <c r="AZ7" s="49"/>
      <c r="BA7" s="49"/>
      <c r="BB7" s="50" t="s">
        <v>8</v>
      </c>
      <c r="BC7" s="50"/>
      <c r="BD7" s="50"/>
      <c r="BE7" s="50"/>
      <c r="BF7" s="50"/>
      <c r="BG7" s="50"/>
      <c r="BH7" s="50"/>
      <c r="BI7" s="50"/>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23490</v>
      </c>
      <c r="AM8" s="69"/>
      <c r="AN8" s="69"/>
      <c r="AO8" s="69"/>
      <c r="AP8" s="69"/>
      <c r="AQ8" s="69"/>
      <c r="AR8" s="69"/>
      <c r="AS8" s="69"/>
      <c r="AT8" s="37">
        <f>データ!$S$6</f>
        <v>241.13</v>
      </c>
      <c r="AU8" s="38"/>
      <c r="AV8" s="38"/>
      <c r="AW8" s="38"/>
      <c r="AX8" s="38"/>
      <c r="AY8" s="38"/>
      <c r="AZ8" s="38"/>
      <c r="BA8" s="38"/>
      <c r="BB8" s="58">
        <f>データ!$T$6</f>
        <v>97.42</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8" t="s">
        <v>12</v>
      </c>
      <c r="C9" s="49"/>
      <c r="D9" s="49"/>
      <c r="E9" s="49"/>
      <c r="F9" s="49"/>
      <c r="G9" s="49"/>
      <c r="H9" s="49"/>
      <c r="I9" s="48" t="s">
        <v>13</v>
      </c>
      <c r="J9" s="49"/>
      <c r="K9" s="49"/>
      <c r="L9" s="49"/>
      <c r="M9" s="49"/>
      <c r="N9" s="49"/>
      <c r="O9" s="70"/>
      <c r="P9" s="50" t="s">
        <v>14</v>
      </c>
      <c r="Q9" s="50"/>
      <c r="R9" s="50"/>
      <c r="S9" s="50"/>
      <c r="T9" s="50"/>
      <c r="U9" s="50"/>
      <c r="V9" s="50"/>
      <c r="W9" s="50" t="s">
        <v>15</v>
      </c>
      <c r="X9" s="50"/>
      <c r="Y9" s="50"/>
      <c r="Z9" s="50"/>
      <c r="AA9" s="50"/>
      <c r="AB9" s="50"/>
      <c r="AC9" s="50"/>
      <c r="AD9" s="2"/>
      <c r="AE9" s="2"/>
      <c r="AF9" s="2"/>
      <c r="AG9" s="2"/>
      <c r="AH9" s="2"/>
      <c r="AI9" s="2"/>
      <c r="AJ9" s="2"/>
      <c r="AK9" s="2"/>
      <c r="AL9" s="50" t="s">
        <v>16</v>
      </c>
      <c r="AM9" s="50"/>
      <c r="AN9" s="50"/>
      <c r="AO9" s="50"/>
      <c r="AP9" s="50"/>
      <c r="AQ9" s="50"/>
      <c r="AR9" s="50"/>
      <c r="AS9" s="50"/>
      <c r="AT9" s="48" t="s">
        <v>17</v>
      </c>
      <c r="AU9" s="49"/>
      <c r="AV9" s="49"/>
      <c r="AW9" s="49"/>
      <c r="AX9" s="49"/>
      <c r="AY9" s="49"/>
      <c r="AZ9" s="49"/>
      <c r="BA9" s="49"/>
      <c r="BB9" s="50" t="s">
        <v>18</v>
      </c>
      <c r="BC9" s="50"/>
      <c r="BD9" s="50"/>
      <c r="BE9" s="50"/>
      <c r="BF9" s="50"/>
      <c r="BG9" s="50"/>
      <c r="BH9" s="50"/>
      <c r="BI9" s="50"/>
      <c r="BJ9" s="3"/>
      <c r="BK9" s="3"/>
      <c r="BL9" s="51" t="s">
        <v>19</v>
      </c>
      <c r="BM9" s="52"/>
      <c r="BN9" s="53" t="s">
        <v>20</v>
      </c>
      <c r="BO9" s="53"/>
      <c r="BP9" s="53"/>
      <c r="BQ9" s="53"/>
      <c r="BR9" s="53"/>
      <c r="BS9" s="53"/>
      <c r="BT9" s="53"/>
      <c r="BU9" s="53"/>
      <c r="BV9" s="53"/>
      <c r="BW9" s="53"/>
      <c r="BX9" s="53"/>
      <c r="BY9" s="54"/>
    </row>
    <row r="10" spans="1:78" ht="18.75" customHeight="1" x14ac:dyDescent="0.15">
      <c r="A10" s="2"/>
      <c r="B10" s="37" t="str">
        <f>データ!$N$6</f>
        <v>-</v>
      </c>
      <c r="C10" s="38"/>
      <c r="D10" s="38"/>
      <c r="E10" s="38"/>
      <c r="F10" s="38"/>
      <c r="G10" s="38"/>
      <c r="H10" s="38"/>
      <c r="I10" s="37">
        <f>データ!$O$6</f>
        <v>64.16</v>
      </c>
      <c r="J10" s="38"/>
      <c r="K10" s="38"/>
      <c r="L10" s="38"/>
      <c r="M10" s="38"/>
      <c r="N10" s="38"/>
      <c r="O10" s="68"/>
      <c r="P10" s="58">
        <f>データ!$P$6</f>
        <v>99.66</v>
      </c>
      <c r="Q10" s="58"/>
      <c r="R10" s="58"/>
      <c r="S10" s="58"/>
      <c r="T10" s="58"/>
      <c r="U10" s="58"/>
      <c r="V10" s="58"/>
      <c r="W10" s="69">
        <f>データ!$Q$6</f>
        <v>2180</v>
      </c>
      <c r="X10" s="69"/>
      <c r="Y10" s="69"/>
      <c r="Z10" s="69"/>
      <c r="AA10" s="69"/>
      <c r="AB10" s="69"/>
      <c r="AC10" s="69"/>
      <c r="AD10" s="2"/>
      <c r="AE10" s="2"/>
      <c r="AF10" s="2"/>
      <c r="AG10" s="2"/>
      <c r="AH10" s="2"/>
      <c r="AI10" s="2"/>
      <c r="AJ10" s="2"/>
      <c r="AK10" s="2"/>
      <c r="AL10" s="69">
        <f>データ!$U$6</f>
        <v>23244</v>
      </c>
      <c r="AM10" s="69"/>
      <c r="AN10" s="69"/>
      <c r="AO10" s="69"/>
      <c r="AP10" s="69"/>
      <c r="AQ10" s="69"/>
      <c r="AR10" s="69"/>
      <c r="AS10" s="69"/>
      <c r="AT10" s="37">
        <f>データ!$V$6</f>
        <v>48.92</v>
      </c>
      <c r="AU10" s="38"/>
      <c r="AV10" s="38"/>
      <c r="AW10" s="38"/>
      <c r="AX10" s="38"/>
      <c r="AY10" s="38"/>
      <c r="AZ10" s="38"/>
      <c r="BA10" s="38"/>
      <c r="BB10" s="58">
        <f>データ!$W$6</f>
        <v>475.14</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5"/>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7"/>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2"/>
      <c r="BM48" s="43"/>
      <c r="BN48" s="43"/>
      <c r="BO48" s="43"/>
      <c r="BP48" s="43"/>
      <c r="BQ48" s="43"/>
      <c r="BR48" s="43"/>
      <c r="BS48" s="43"/>
      <c r="BT48" s="43"/>
      <c r="BU48" s="43"/>
      <c r="BV48" s="43"/>
      <c r="BW48" s="43"/>
      <c r="BX48" s="43"/>
      <c r="BY48" s="43"/>
      <c r="BZ48" s="4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2"/>
      <c r="BM49" s="43"/>
      <c r="BN49" s="43"/>
      <c r="BO49" s="43"/>
      <c r="BP49" s="43"/>
      <c r="BQ49" s="43"/>
      <c r="BR49" s="43"/>
      <c r="BS49" s="43"/>
      <c r="BT49" s="43"/>
      <c r="BU49" s="43"/>
      <c r="BV49" s="43"/>
      <c r="BW49" s="43"/>
      <c r="BX49" s="43"/>
      <c r="BY49" s="43"/>
      <c r="BZ49" s="4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2"/>
      <c r="BM50" s="43"/>
      <c r="BN50" s="43"/>
      <c r="BO50" s="43"/>
      <c r="BP50" s="43"/>
      <c r="BQ50" s="43"/>
      <c r="BR50" s="43"/>
      <c r="BS50" s="43"/>
      <c r="BT50" s="43"/>
      <c r="BU50" s="43"/>
      <c r="BV50" s="43"/>
      <c r="BW50" s="43"/>
      <c r="BX50" s="43"/>
      <c r="BY50" s="43"/>
      <c r="BZ50" s="4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2"/>
      <c r="BM51" s="43"/>
      <c r="BN51" s="43"/>
      <c r="BO51" s="43"/>
      <c r="BP51" s="43"/>
      <c r="BQ51" s="43"/>
      <c r="BR51" s="43"/>
      <c r="BS51" s="43"/>
      <c r="BT51" s="43"/>
      <c r="BU51" s="43"/>
      <c r="BV51" s="43"/>
      <c r="BW51" s="43"/>
      <c r="BX51" s="43"/>
      <c r="BY51" s="43"/>
      <c r="BZ51" s="4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2"/>
      <c r="BM52" s="43"/>
      <c r="BN52" s="43"/>
      <c r="BO52" s="43"/>
      <c r="BP52" s="43"/>
      <c r="BQ52" s="43"/>
      <c r="BR52" s="43"/>
      <c r="BS52" s="43"/>
      <c r="BT52" s="43"/>
      <c r="BU52" s="43"/>
      <c r="BV52" s="43"/>
      <c r="BW52" s="43"/>
      <c r="BX52" s="43"/>
      <c r="BY52" s="43"/>
      <c r="BZ52" s="4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2"/>
      <c r="BM53" s="43"/>
      <c r="BN53" s="43"/>
      <c r="BO53" s="43"/>
      <c r="BP53" s="43"/>
      <c r="BQ53" s="43"/>
      <c r="BR53" s="43"/>
      <c r="BS53" s="43"/>
      <c r="BT53" s="43"/>
      <c r="BU53" s="43"/>
      <c r="BV53" s="43"/>
      <c r="BW53" s="43"/>
      <c r="BX53" s="43"/>
      <c r="BY53" s="43"/>
      <c r="BZ53" s="4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2"/>
      <c r="BM54" s="43"/>
      <c r="BN54" s="43"/>
      <c r="BO54" s="43"/>
      <c r="BP54" s="43"/>
      <c r="BQ54" s="43"/>
      <c r="BR54" s="43"/>
      <c r="BS54" s="43"/>
      <c r="BT54" s="43"/>
      <c r="BU54" s="43"/>
      <c r="BV54" s="43"/>
      <c r="BW54" s="43"/>
      <c r="BX54" s="43"/>
      <c r="BY54" s="43"/>
      <c r="BZ54" s="4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2"/>
      <c r="BM55" s="43"/>
      <c r="BN55" s="43"/>
      <c r="BO55" s="43"/>
      <c r="BP55" s="43"/>
      <c r="BQ55" s="43"/>
      <c r="BR55" s="43"/>
      <c r="BS55" s="43"/>
      <c r="BT55" s="43"/>
      <c r="BU55" s="43"/>
      <c r="BV55" s="43"/>
      <c r="BW55" s="43"/>
      <c r="BX55" s="43"/>
      <c r="BY55" s="43"/>
      <c r="BZ55" s="4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2"/>
      <c r="BM56" s="43"/>
      <c r="BN56" s="43"/>
      <c r="BO56" s="43"/>
      <c r="BP56" s="43"/>
      <c r="BQ56" s="43"/>
      <c r="BR56" s="43"/>
      <c r="BS56" s="43"/>
      <c r="BT56" s="43"/>
      <c r="BU56" s="43"/>
      <c r="BV56" s="43"/>
      <c r="BW56" s="43"/>
      <c r="BX56" s="43"/>
      <c r="BY56" s="43"/>
      <c r="BZ56" s="4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2"/>
      <c r="BM57" s="43"/>
      <c r="BN57" s="43"/>
      <c r="BO57" s="43"/>
      <c r="BP57" s="43"/>
      <c r="BQ57" s="43"/>
      <c r="BR57" s="43"/>
      <c r="BS57" s="43"/>
      <c r="BT57" s="43"/>
      <c r="BU57" s="43"/>
      <c r="BV57" s="43"/>
      <c r="BW57" s="43"/>
      <c r="BX57" s="43"/>
      <c r="BY57" s="43"/>
      <c r="BZ57" s="4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2"/>
      <c r="BM58" s="43"/>
      <c r="BN58" s="43"/>
      <c r="BO58" s="43"/>
      <c r="BP58" s="43"/>
      <c r="BQ58" s="43"/>
      <c r="BR58" s="43"/>
      <c r="BS58" s="43"/>
      <c r="BT58" s="43"/>
      <c r="BU58" s="43"/>
      <c r="BV58" s="43"/>
      <c r="BW58" s="43"/>
      <c r="BX58" s="43"/>
      <c r="BY58" s="43"/>
      <c r="BZ58" s="4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2"/>
      <c r="BM59" s="43"/>
      <c r="BN59" s="43"/>
      <c r="BO59" s="43"/>
      <c r="BP59" s="43"/>
      <c r="BQ59" s="43"/>
      <c r="BR59" s="43"/>
      <c r="BS59" s="43"/>
      <c r="BT59" s="43"/>
      <c r="BU59" s="43"/>
      <c r="BV59" s="43"/>
      <c r="BW59" s="43"/>
      <c r="BX59" s="43"/>
      <c r="BY59" s="43"/>
      <c r="BZ59" s="44"/>
    </row>
    <row r="60" spans="1:78" ht="13.5" customHeight="1" x14ac:dyDescent="0.15">
      <c r="A60" s="2"/>
      <c r="B60" s="45" t="s">
        <v>27</v>
      </c>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46"/>
      <c r="AY60" s="46"/>
      <c r="AZ60" s="46"/>
      <c r="BA60" s="46"/>
      <c r="BB60" s="46"/>
      <c r="BC60" s="46"/>
      <c r="BD60" s="46"/>
      <c r="BE60" s="46"/>
      <c r="BF60" s="46"/>
      <c r="BG60" s="46"/>
      <c r="BH60" s="46"/>
      <c r="BI60" s="46"/>
      <c r="BJ60" s="47"/>
      <c r="BK60" s="2"/>
      <c r="BL60" s="42"/>
      <c r="BM60" s="43"/>
      <c r="BN60" s="43"/>
      <c r="BO60" s="43"/>
      <c r="BP60" s="43"/>
      <c r="BQ60" s="43"/>
      <c r="BR60" s="43"/>
      <c r="BS60" s="43"/>
      <c r="BT60" s="43"/>
      <c r="BU60" s="43"/>
      <c r="BV60" s="43"/>
      <c r="BW60" s="43"/>
      <c r="BX60" s="43"/>
      <c r="BY60" s="43"/>
      <c r="BZ60" s="44"/>
    </row>
    <row r="61" spans="1:78" ht="13.5" customHeight="1" x14ac:dyDescent="0.15">
      <c r="A61" s="2"/>
      <c r="B61" s="45"/>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s="46"/>
      <c r="AI61" s="46"/>
      <c r="AJ61" s="46"/>
      <c r="AK61" s="46"/>
      <c r="AL61" s="46"/>
      <c r="AM61" s="46"/>
      <c r="AN61" s="46"/>
      <c r="AO61" s="46"/>
      <c r="AP61" s="46"/>
      <c r="AQ61" s="46"/>
      <c r="AR61" s="46"/>
      <c r="AS61" s="46"/>
      <c r="AT61" s="46"/>
      <c r="AU61" s="46"/>
      <c r="AV61" s="46"/>
      <c r="AW61" s="46"/>
      <c r="AX61" s="46"/>
      <c r="AY61" s="46"/>
      <c r="AZ61" s="46"/>
      <c r="BA61" s="46"/>
      <c r="BB61" s="46"/>
      <c r="BC61" s="46"/>
      <c r="BD61" s="46"/>
      <c r="BE61" s="46"/>
      <c r="BF61" s="46"/>
      <c r="BG61" s="46"/>
      <c r="BH61" s="46"/>
      <c r="BI61" s="46"/>
      <c r="BJ61" s="47"/>
      <c r="BK61" s="2"/>
      <c r="BL61" s="42"/>
      <c r="BM61" s="43"/>
      <c r="BN61" s="43"/>
      <c r="BO61" s="43"/>
      <c r="BP61" s="43"/>
      <c r="BQ61" s="43"/>
      <c r="BR61" s="43"/>
      <c r="BS61" s="43"/>
      <c r="BT61" s="43"/>
      <c r="BU61" s="43"/>
      <c r="BV61" s="43"/>
      <c r="BW61" s="43"/>
      <c r="BX61" s="43"/>
      <c r="BY61" s="43"/>
      <c r="BZ61" s="4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2"/>
      <c r="BM62" s="43"/>
      <c r="BN62" s="43"/>
      <c r="BO62" s="43"/>
      <c r="BP62" s="43"/>
      <c r="BQ62" s="43"/>
      <c r="BR62" s="43"/>
      <c r="BS62" s="43"/>
      <c r="BT62" s="43"/>
      <c r="BU62" s="43"/>
      <c r="BV62" s="43"/>
      <c r="BW62" s="43"/>
      <c r="BX62" s="43"/>
      <c r="BY62" s="43"/>
      <c r="BZ62" s="4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v5sfjr7KFhHEL2R3pXr6TR+aqy5W+fc7Hvm1FVdQggwiiAkifpS6B+6wFoPD/XnzI1sA9Rg3IX8X7SEUuCh1Zg==" saltValue="cqvRO4eBLRGoJPfWgDoRR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52141</v>
      </c>
      <c r="D6" s="20">
        <f t="shared" si="3"/>
        <v>46</v>
      </c>
      <c r="E6" s="20">
        <f t="shared" si="3"/>
        <v>1</v>
      </c>
      <c r="F6" s="20">
        <f t="shared" si="3"/>
        <v>0</v>
      </c>
      <c r="G6" s="20">
        <f t="shared" si="3"/>
        <v>1</v>
      </c>
      <c r="H6" s="20" t="str">
        <f t="shared" si="3"/>
        <v>秋田県　にかほ市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64.16</v>
      </c>
      <c r="P6" s="21">
        <f t="shared" si="3"/>
        <v>99.66</v>
      </c>
      <c r="Q6" s="21">
        <f t="shared" si="3"/>
        <v>2180</v>
      </c>
      <c r="R6" s="21">
        <f t="shared" si="3"/>
        <v>23490</v>
      </c>
      <c r="S6" s="21">
        <f t="shared" si="3"/>
        <v>241.13</v>
      </c>
      <c r="T6" s="21">
        <f t="shared" si="3"/>
        <v>97.42</v>
      </c>
      <c r="U6" s="21">
        <f t="shared" si="3"/>
        <v>23244</v>
      </c>
      <c r="V6" s="21">
        <f t="shared" si="3"/>
        <v>48.92</v>
      </c>
      <c r="W6" s="21">
        <f t="shared" si="3"/>
        <v>475.14</v>
      </c>
      <c r="X6" s="22">
        <f>IF(X7="",NA(),X7)</f>
        <v>112.81</v>
      </c>
      <c r="Y6" s="22">
        <f t="shared" ref="Y6:AG6" si="4">IF(Y7="",NA(),Y7)</f>
        <v>106.84</v>
      </c>
      <c r="Z6" s="22">
        <f t="shared" si="4"/>
        <v>102.7</v>
      </c>
      <c r="AA6" s="22">
        <f t="shared" si="4"/>
        <v>99.98</v>
      </c>
      <c r="AB6" s="22">
        <f t="shared" si="4"/>
        <v>102.25</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3.98</v>
      </c>
      <c r="AR6" s="22">
        <f t="shared" si="5"/>
        <v>6.02</v>
      </c>
      <c r="AS6" s="21" t="str">
        <f>IF(AS7="","",IF(AS7="-","【-】","【"&amp;SUBSTITUTE(TEXT(AS7,"#,##0.00"),"-","△")&amp;"】"))</f>
        <v>【1.30】</v>
      </c>
      <c r="AT6" s="22">
        <f>IF(AT7="",NA(),AT7)</f>
        <v>217.01</v>
      </c>
      <c r="AU6" s="22">
        <f t="shared" ref="AU6:BC6" si="6">IF(AU7="",NA(),AU7)</f>
        <v>250.84</v>
      </c>
      <c r="AV6" s="22">
        <f t="shared" si="6"/>
        <v>339.83</v>
      </c>
      <c r="AW6" s="22">
        <f t="shared" si="6"/>
        <v>301.04000000000002</v>
      </c>
      <c r="AX6" s="22">
        <f t="shared" si="6"/>
        <v>324.54000000000002</v>
      </c>
      <c r="AY6" s="22">
        <f t="shared" si="6"/>
        <v>359.47</v>
      </c>
      <c r="AZ6" s="22">
        <f t="shared" si="6"/>
        <v>369.69</v>
      </c>
      <c r="BA6" s="22">
        <f t="shared" si="6"/>
        <v>379.08</v>
      </c>
      <c r="BB6" s="22">
        <f t="shared" si="6"/>
        <v>367.55</v>
      </c>
      <c r="BC6" s="22">
        <f t="shared" si="6"/>
        <v>378.56</v>
      </c>
      <c r="BD6" s="21" t="str">
        <f>IF(BD7="","",IF(BD7="-","【-】","【"&amp;SUBSTITUTE(TEXT(BD7,"#,##0.00"),"-","△")&amp;"】"))</f>
        <v>【261.51】</v>
      </c>
      <c r="BE6" s="22">
        <f>IF(BE7="",NA(),BE7)</f>
        <v>532.54999999999995</v>
      </c>
      <c r="BF6" s="22">
        <f t="shared" ref="BF6:BN6" si="7">IF(BF7="",NA(),BF7)</f>
        <v>546.52</v>
      </c>
      <c r="BG6" s="22">
        <f t="shared" si="7"/>
        <v>569.05999999999995</v>
      </c>
      <c r="BH6" s="22">
        <f t="shared" si="7"/>
        <v>557.88</v>
      </c>
      <c r="BI6" s="22">
        <f t="shared" si="7"/>
        <v>524.07000000000005</v>
      </c>
      <c r="BJ6" s="22">
        <f t="shared" si="7"/>
        <v>401.79</v>
      </c>
      <c r="BK6" s="22">
        <f t="shared" si="7"/>
        <v>402.99</v>
      </c>
      <c r="BL6" s="22">
        <f t="shared" si="7"/>
        <v>398.98</v>
      </c>
      <c r="BM6" s="22">
        <f t="shared" si="7"/>
        <v>418.68</v>
      </c>
      <c r="BN6" s="22">
        <f t="shared" si="7"/>
        <v>395.68</v>
      </c>
      <c r="BO6" s="21" t="str">
        <f>IF(BO7="","",IF(BO7="-","【-】","【"&amp;SUBSTITUTE(TEXT(BO7,"#,##0.00"),"-","△")&amp;"】"))</f>
        <v>【265.16】</v>
      </c>
      <c r="BP6" s="22">
        <f>IF(BP7="",NA(),BP7)</f>
        <v>110.36</v>
      </c>
      <c r="BQ6" s="22">
        <f t="shared" ref="BQ6:BY6" si="8">IF(BQ7="",NA(),BQ7)</f>
        <v>103.06</v>
      </c>
      <c r="BR6" s="22">
        <f t="shared" si="8"/>
        <v>98.14</v>
      </c>
      <c r="BS6" s="22">
        <f t="shared" si="8"/>
        <v>95.05</v>
      </c>
      <c r="BT6" s="22">
        <f t="shared" si="8"/>
        <v>97.83</v>
      </c>
      <c r="BU6" s="22">
        <f t="shared" si="8"/>
        <v>100.12</v>
      </c>
      <c r="BV6" s="22">
        <f t="shared" si="8"/>
        <v>98.66</v>
      </c>
      <c r="BW6" s="22">
        <f t="shared" si="8"/>
        <v>98.64</v>
      </c>
      <c r="BX6" s="22">
        <f t="shared" si="8"/>
        <v>94.78</v>
      </c>
      <c r="BY6" s="22">
        <f t="shared" si="8"/>
        <v>97.59</v>
      </c>
      <c r="BZ6" s="21" t="str">
        <f>IF(BZ7="","",IF(BZ7="-","【-】","【"&amp;SUBSTITUTE(TEXT(BZ7,"#,##0.00"),"-","△")&amp;"】"))</f>
        <v>【102.35】</v>
      </c>
      <c r="CA6" s="22">
        <f>IF(CA7="",NA(),CA7)</f>
        <v>126.92</v>
      </c>
      <c r="CB6" s="22">
        <f t="shared" ref="CB6:CJ6" si="9">IF(CB7="",NA(),CB7)</f>
        <v>135.29</v>
      </c>
      <c r="CC6" s="22">
        <f t="shared" si="9"/>
        <v>141.06</v>
      </c>
      <c r="CD6" s="22">
        <f t="shared" si="9"/>
        <v>145.08000000000001</v>
      </c>
      <c r="CE6" s="22">
        <f t="shared" si="9"/>
        <v>143.57</v>
      </c>
      <c r="CF6" s="22">
        <f t="shared" si="9"/>
        <v>174.97</v>
      </c>
      <c r="CG6" s="22">
        <f t="shared" si="9"/>
        <v>178.59</v>
      </c>
      <c r="CH6" s="22">
        <f t="shared" si="9"/>
        <v>178.92</v>
      </c>
      <c r="CI6" s="22">
        <f t="shared" si="9"/>
        <v>181.3</v>
      </c>
      <c r="CJ6" s="22">
        <f t="shared" si="9"/>
        <v>181.71</v>
      </c>
      <c r="CK6" s="21" t="str">
        <f>IF(CK7="","",IF(CK7="-","【-】","【"&amp;SUBSTITUTE(TEXT(CK7,"#,##0.00"),"-","△")&amp;"】"))</f>
        <v>【167.74】</v>
      </c>
      <c r="CL6" s="22">
        <f>IF(CL7="",NA(),CL7)</f>
        <v>74.849999999999994</v>
      </c>
      <c r="CM6" s="22">
        <f t="shared" ref="CM6:CU6" si="10">IF(CM7="",NA(),CM7)</f>
        <v>45.34</v>
      </c>
      <c r="CN6" s="22">
        <f t="shared" si="10"/>
        <v>43.61</v>
      </c>
      <c r="CO6" s="22">
        <f t="shared" si="10"/>
        <v>42.98</v>
      </c>
      <c r="CP6" s="22">
        <f t="shared" si="10"/>
        <v>42.22</v>
      </c>
      <c r="CQ6" s="22">
        <f t="shared" si="10"/>
        <v>55.63</v>
      </c>
      <c r="CR6" s="22">
        <f t="shared" si="10"/>
        <v>55.03</v>
      </c>
      <c r="CS6" s="22">
        <f t="shared" si="10"/>
        <v>55.14</v>
      </c>
      <c r="CT6" s="22">
        <f t="shared" si="10"/>
        <v>55.89</v>
      </c>
      <c r="CU6" s="22">
        <f t="shared" si="10"/>
        <v>55.72</v>
      </c>
      <c r="CV6" s="21" t="str">
        <f>IF(CV7="","",IF(CV7="-","【-】","【"&amp;SUBSTITUTE(TEXT(CV7,"#,##0.00"),"-","△")&amp;"】"))</f>
        <v>【60.29】</v>
      </c>
      <c r="CW6" s="22">
        <f>IF(CW7="",NA(),CW7)</f>
        <v>74.83</v>
      </c>
      <c r="CX6" s="22">
        <f t="shared" ref="CX6:DF6" si="11">IF(CX7="",NA(),CX7)</f>
        <v>72.489999999999995</v>
      </c>
      <c r="CY6" s="22">
        <f t="shared" si="11"/>
        <v>72.25</v>
      </c>
      <c r="CZ6" s="22">
        <f t="shared" si="11"/>
        <v>73.739999999999995</v>
      </c>
      <c r="DA6" s="22">
        <f t="shared" si="11"/>
        <v>75.790000000000006</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43.96</v>
      </c>
      <c r="DI6" s="22">
        <f t="shared" ref="DI6:DQ6" si="12">IF(DI7="",NA(),DI7)</f>
        <v>45.43</v>
      </c>
      <c r="DJ6" s="22">
        <f t="shared" si="12"/>
        <v>46.72</v>
      </c>
      <c r="DK6" s="22">
        <f t="shared" si="12"/>
        <v>48.46</v>
      </c>
      <c r="DL6" s="22">
        <f t="shared" si="12"/>
        <v>50.22</v>
      </c>
      <c r="DM6" s="22">
        <f t="shared" si="12"/>
        <v>48.05</v>
      </c>
      <c r="DN6" s="22">
        <f t="shared" si="12"/>
        <v>48.87</v>
      </c>
      <c r="DO6" s="22">
        <f t="shared" si="12"/>
        <v>49.92</v>
      </c>
      <c r="DP6" s="22">
        <f t="shared" si="12"/>
        <v>50.63</v>
      </c>
      <c r="DQ6" s="22">
        <f t="shared" si="12"/>
        <v>51.29</v>
      </c>
      <c r="DR6" s="21" t="str">
        <f>IF(DR7="","",IF(DR7="-","【-】","【"&amp;SUBSTITUTE(TEXT(DR7,"#,##0.00"),"-","△")&amp;"】"))</f>
        <v>【50.88】</v>
      </c>
      <c r="DS6" s="22">
        <f>IF(DS7="",NA(),DS7)</f>
        <v>9.0500000000000007</v>
      </c>
      <c r="DT6" s="22">
        <f t="shared" ref="DT6:EB6" si="13">IF(DT7="",NA(),DT7)</f>
        <v>9.69</v>
      </c>
      <c r="DU6" s="22">
        <f t="shared" si="13"/>
        <v>10.65</v>
      </c>
      <c r="DV6" s="22">
        <f t="shared" si="13"/>
        <v>10.99</v>
      </c>
      <c r="DW6" s="22">
        <f t="shared" si="13"/>
        <v>12.28</v>
      </c>
      <c r="DX6" s="22">
        <f t="shared" si="13"/>
        <v>13.39</v>
      </c>
      <c r="DY6" s="22">
        <f t="shared" si="13"/>
        <v>14.85</v>
      </c>
      <c r="DZ6" s="22">
        <f t="shared" si="13"/>
        <v>16.88</v>
      </c>
      <c r="EA6" s="22">
        <f t="shared" si="13"/>
        <v>18.28</v>
      </c>
      <c r="EB6" s="22">
        <f t="shared" si="13"/>
        <v>19.61</v>
      </c>
      <c r="EC6" s="21" t="str">
        <f>IF(EC7="","",IF(EC7="-","【-】","【"&amp;SUBSTITUTE(TEXT(EC7,"#,##0.00"),"-","△")&amp;"】"))</f>
        <v>【22.30】</v>
      </c>
      <c r="ED6" s="22">
        <f>IF(ED7="",NA(),ED7)</f>
        <v>0.91</v>
      </c>
      <c r="EE6" s="22">
        <f t="shared" ref="EE6:EM6" si="14">IF(EE7="",NA(),EE7)</f>
        <v>0.89</v>
      </c>
      <c r="EF6" s="22">
        <f t="shared" si="14"/>
        <v>0.25</v>
      </c>
      <c r="EG6" s="22">
        <f t="shared" si="14"/>
        <v>0.4</v>
      </c>
      <c r="EH6" s="22">
        <f t="shared" si="14"/>
        <v>7.0000000000000007E-2</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52141</v>
      </c>
      <c r="D7" s="24">
        <v>46</v>
      </c>
      <c r="E7" s="24">
        <v>1</v>
      </c>
      <c r="F7" s="24">
        <v>0</v>
      </c>
      <c r="G7" s="24">
        <v>1</v>
      </c>
      <c r="H7" s="24" t="s">
        <v>93</v>
      </c>
      <c r="I7" s="24" t="s">
        <v>94</v>
      </c>
      <c r="J7" s="24" t="s">
        <v>95</v>
      </c>
      <c r="K7" s="24" t="s">
        <v>96</v>
      </c>
      <c r="L7" s="24" t="s">
        <v>97</v>
      </c>
      <c r="M7" s="24" t="s">
        <v>98</v>
      </c>
      <c r="N7" s="25" t="s">
        <v>99</v>
      </c>
      <c r="O7" s="25">
        <v>64.16</v>
      </c>
      <c r="P7" s="25">
        <v>99.66</v>
      </c>
      <c r="Q7" s="25">
        <v>2180</v>
      </c>
      <c r="R7" s="25">
        <v>23490</v>
      </c>
      <c r="S7" s="25">
        <v>241.13</v>
      </c>
      <c r="T7" s="25">
        <v>97.42</v>
      </c>
      <c r="U7" s="25">
        <v>23244</v>
      </c>
      <c r="V7" s="25">
        <v>48.92</v>
      </c>
      <c r="W7" s="25">
        <v>475.14</v>
      </c>
      <c r="X7" s="25">
        <v>112.81</v>
      </c>
      <c r="Y7" s="25">
        <v>106.84</v>
      </c>
      <c r="Z7" s="25">
        <v>102.7</v>
      </c>
      <c r="AA7" s="25">
        <v>99.98</v>
      </c>
      <c r="AB7" s="25">
        <v>102.25</v>
      </c>
      <c r="AC7" s="25">
        <v>110.05</v>
      </c>
      <c r="AD7" s="25">
        <v>108.87</v>
      </c>
      <c r="AE7" s="25">
        <v>108.61</v>
      </c>
      <c r="AF7" s="25">
        <v>108.35</v>
      </c>
      <c r="AG7" s="25">
        <v>108.84</v>
      </c>
      <c r="AH7" s="25">
        <v>111.39</v>
      </c>
      <c r="AI7" s="25">
        <v>0</v>
      </c>
      <c r="AJ7" s="25">
        <v>0</v>
      </c>
      <c r="AK7" s="25">
        <v>0</v>
      </c>
      <c r="AL7" s="25">
        <v>0</v>
      </c>
      <c r="AM7" s="25">
        <v>0</v>
      </c>
      <c r="AN7" s="25">
        <v>2.64</v>
      </c>
      <c r="AO7" s="25">
        <v>3.16</v>
      </c>
      <c r="AP7" s="25">
        <v>3.59</v>
      </c>
      <c r="AQ7" s="25">
        <v>3.98</v>
      </c>
      <c r="AR7" s="25">
        <v>6.02</v>
      </c>
      <c r="AS7" s="25">
        <v>1.3</v>
      </c>
      <c r="AT7" s="25">
        <v>217.01</v>
      </c>
      <c r="AU7" s="25">
        <v>250.84</v>
      </c>
      <c r="AV7" s="25">
        <v>339.83</v>
      </c>
      <c r="AW7" s="25">
        <v>301.04000000000002</v>
      </c>
      <c r="AX7" s="25">
        <v>324.54000000000002</v>
      </c>
      <c r="AY7" s="25">
        <v>359.47</v>
      </c>
      <c r="AZ7" s="25">
        <v>369.69</v>
      </c>
      <c r="BA7" s="25">
        <v>379.08</v>
      </c>
      <c r="BB7" s="25">
        <v>367.55</v>
      </c>
      <c r="BC7" s="25">
        <v>378.56</v>
      </c>
      <c r="BD7" s="25">
        <v>261.51</v>
      </c>
      <c r="BE7" s="25">
        <v>532.54999999999995</v>
      </c>
      <c r="BF7" s="25">
        <v>546.52</v>
      </c>
      <c r="BG7" s="25">
        <v>569.05999999999995</v>
      </c>
      <c r="BH7" s="25">
        <v>557.88</v>
      </c>
      <c r="BI7" s="25">
        <v>524.07000000000005</v>
      </c>
      <c r="BJ7" s="25">
        <v>401.79</v>
      </c>
      <c r="BK7" s="25">
        <v>402.99</v>
      </c>
      <c r="BL7" s="25">
        <v>398.98</v>
      </c>
      <c r="BM7" s="25">
        <v>418.68</v>
      </c>
      <c r="BN7" s="25">
        <v>395.68</v>
      </c>
      <c r="BO7" s="25">
        <v>265.16000000000003</v>
      </c>
      <c r="BP7" s="25">
        <v>110.36</v>
      </c>
      <c r="BQ7" s="25">
        <v>103.06</v>
      </c>
      <c r="BR7" s="25">
        <v>98.14</v>
      </c>
      <c r="BS7" s="25">
        <v>95.05</v>
      </c>
      <c r="BT7" s="25">
        <v>97.83</v>
      </c>
      <c r="BU7" s="25">
        <v>100.12</v>
      </c>
      <c r="BV7" s="25">
        <v>98.66</v>
      </c>
      <c r="BW7" s="25">
        <v>98.64</v>
      </c>
      <c r="BX7" s="25">
        <v>94.78</v>
      </c>
      <c r="BY7" s="25">
        <v>97.59</v>
      </c>
      <c r="BZ7" s="25">
        <v>102.35</v>
      </c>
      <c r="CA7" s="25">
        <v>126.92</v>
      </c>
      <c r="CB7" s="25">
        <v>135.29</v>
      </c>
      <c r="CC7" s="25">
        <v>141.06</v>
      </c>
      <c r="CD7" s="25">
        <v>145.08000000000001</v>
      </c>
      <c r="CE7" s="25">
        <v>143.57</v>
      </c>
      <c r="CF7" s="25">
        <v>174.97</v>
      </c>
      <c r="CG7" s="25">
        <v>178.59</v>
      </c>
      <c r="CH7" s="25">
        <v>178.92</v>
      </c>
      <c r="CI7" s="25">
        <v>181.3</v>
      </c>
      <c r="CJ7" s="25">
        <v>181.71</v>
      </c>
      <c r="CK7" s="25">
        <v>167.74</v>
      </c>
      <c r="CL7" s="25">
        <v>74.849999999999994</v>
      </c>
      <c r="CM7" s="25">
        <v>45.34</v>
      </c>
      <c r="CN7" s="25">
        <v>43.61</v>
      </c>
      <c r="CO7" s="25">
        <v>42.98</v>
      </c>
      <c r="CP7" s="25">
        <v>42.22</v>
      </c>
      <c r="CQ7" s="25">
        <v>55.63</v>
      </c>
      <c r="CR7" s="25">
        <v>55.03</v>
      </c>
      <c r="CS7" s="25">
        <v>55.14</v>
      </c>
      <c r="CT7" s="25">
        <v>55.89</v>
      </c>
      <c r="CU7" s="25">
        <v>55.72</v>
      </c>
      <c r="CV7" s="25">
        <v>60.29</v>
      </c>
      <c r="CW7" s="25">
        <v>74.83</v>
      </c>
      <c r="CX7" s="25">
        <v>72.489999999999995</v>
      </c>
      <c r="CY7" s="25">
        <v>72.25</v>
      </c>
      <c r="CZ7" s="25">
        <v>73.739999999999995</v>
      </c>
      <c r="DA7" s="25">
        <v>75.790000000000006</v>
      </c>
      <c r="DB7" s="25">
        <v>82.04</v>
      </c>
      <c r="DC7" s="25">
        <v>81.900000000000006</v>
      </c>
      <c r="DD7" s="25">
        <v>81.39</v>
      </c>
      <c r="DE7" s="25">
        <v>81.27</v>
      </c>
      <c r="DF7" s="25">
        <v>81.260000000000005</v>
      </c>
      <c r="DG7" s="25">
        <v>90.12</v>
      </c>
      <c r="DH7" s="25">
        <v>43.96</v>
      </c>
      <c r="DI7" s="25">
        <v>45.43</v>
      </c>
      <c r="DJ7" s="25">
        <v>46.72</v>
      </c>
      <c r="DK7" s="25">
        <v>48.46</v>
      </c>
      <c r="DL7" s="25">
        <v>50.22</v>
      </c>
      <c r="DM7" s="25">
        <v>48.05</v>
      </c>
      <c r="DN7" s="25">
        <v>48.87</v>
      </c>
      <c r="DO7" s="25">
        <v>49.92</v>
      </c>
      <c r="DP7" s="25">
        <v>50.63</v>
      </c>
      <c r="DQ7" s="25">
        <v>51.29</v>
      </c>
      <c r="DR7" s="25">
        <v>50.88</v>
      </c>
      <c r="DS7" s="25">
        <v>9.0500000000000007</v>
      </c>
      <c r="DT7" s="25">
        <v>9.69</v>
      </c>
      <c r="DU7" s="25">
        <v>10.65</v>
      </c>
      <c r="DV7" s="25">
        <v>10.99</v>
      </c>
      <c r="DW7" s="25">
        <v>12.28</v>
      </c>
      <c r="DX7" s="25">
        <v>13.39</v>
      </c>
      <c r="DY7" s="25">
        <v>14.85</v>
      </c>
      <c r="DZ7" s="25">
        <v>16.88</v>
      </c>
      <c r="EA7" s="25">
        <v>18.28</v>
      </c>
      <c r="EB7" s="25">
        <v>19.61</v>
      </c>
      <c r="EC7" s="25">
        <v>22.3</v>
      </c>
      <c r="ED7" s="25">
        <v>0.91</v>
      </c>
      <c r="EE7" s="25">
        <v>0.89</v>
      </c>
      <c r="EF7" s="25">
        <v>0.25</v>
      </c>
      <c r="EG7" s="25">
        <v>0.4</v>
      </c>
      <c r="EH7" s="25">
        <v>7.0000000000000007E-2</v>
      </c>
      <c r="EI7" s="25">
        <v>0.54</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2023-01-19T08:51:08Z</cp:lastPrinted>
  <dcterms:created xsi:type="dcterms:W3CDTF">2022-12-01T00:53:27Z</dcterms:created>
  <dcterms:modified xsi:type="dcterms:W3CDTF">2023-02-27T00:02:47Z</dcterms:modified>
  <cp:category/>
</cp:coreProperties>
</file>