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40116【0126〆切】公営企業に係る経営比較分析表（令和４年度決算）の分析等について（依頼）\回答\"/>
    </mc:Choice>
  </mc:AlternateContent>
  <workbookProtection workbookAlgorithmName="SHA-512" workbookHashValue="Wy8SR0hHL7qGytiGyIAmSqSKMiQ1zvet9PS6VCEdAh+hG1avV2olB6WTCJDqthwy2p0+mDo48JmqliUIDmO1UQ==" workbookSaltValue="Vw7swXrkaMV4xFkg6lg+SA==" workbookSpinCount="100000" lockStructure="1"/>
  <bookViews>
    <workbookView xWindow="-105" yWindow="-105" windowWidth="23250" windowHeight="125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B10" i="4" s="1"/>
  <c r="M6" i="5"/>
  <c r="AD8" i="4" s="1"/>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W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<sst xmlns="http://schemas.openxmlformats.org/spreadsheetml/2006/main" count="228" uniqueCount="114">
  <si>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</si>
  <si>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</si>
  <si>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</si>
  <si>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</si>
  <si>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</si>
  <si>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</si>
  <si>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</si>
  <si>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</si>
  <si>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</si>
  <si>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</si>
  <si>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</si>
  <si>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</si>
  <si>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</si>
  <si>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</si>
  <si>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</si>
  <si>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</si>
  <si>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</si>
  <si>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</si>
  <si>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</si>
  <si>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</si>
  <si>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</si>
  <si>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</si>
  <si>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</si>
  <si>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</si>
  <si>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</si>
  <si>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</si>
  <si>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</si>
  <si>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</si>
  <si>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</si>
  <si>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</si>
  <si>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</si>
  <si>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</si>
  <si>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</si>
  <si>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</si>
  <si>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</si>
  <si>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</si>
  <si>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</si>
  <si>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</si>
  <si>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</si>
  <si>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</si>
  <si>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</si>
  <si>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</si>
  <si>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</si>
  <si>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</si>
  <si>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</si>
  <si>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</si>
  <si>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</si>
  <si>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</si>
  <si>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</si>
  <si>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</si>
  <si>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</si>
  <si>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</si>
  <si>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</si>
  <si>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</si>
  <si>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</si>
  <si>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</si>
  <si>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</si>
  <si>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</si>
  <si>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</si>
  <si>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</si>
  <si>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</si>
  <si>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</si>
  <si>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</si>
  <si>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</si>
  <si>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</si>
  <si>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</si>
  <si>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</si>
  <si>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</si>
  <si>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</si>
  <si>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</si>
  <si>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</si>
  <si>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</si>
  <si>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</si>
  <si>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</si>
  <si>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</si>
  <si>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</si>
  <si>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</si>
  <si>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</si>
  <si>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</si>
  <si>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</si>
  <si>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</si>
  <si>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</si>
  <si>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</si>
  <si>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</si>
  <si>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</si>
  <si>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</si>
  <si>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</si>
  <si>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</si>
  <si>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</si>
  <si>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</si>
  <si>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</si>
  <si>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</si>
  <si>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</si>
  <si>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</si>
  <si>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</si>
  <si>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</si>
  <si>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</si>
  <si>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</si>
  <si>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</si>
  <si>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</si>
  <si>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</si>
  <si>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</si>
  <si>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</si>
  <si>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</si>
  <si>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</si>
  <si>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</si>
  <si>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</si>
  <si>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</si>
  <si>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</si>
  <si>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</si>
  <si>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</si>
  <si>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市の経営比較分析表は人口の減少等による給水収益の減少により、経常収支比率や料金回収率が減少傾向にあります。加えて有収率と管路更新率が類似団体と比較すると低く、有収率の改善を目指した管路の更新に努めます。
　今後も人口減少を見据え、効率的な投資を行い安定した経営を目指します。</t>
    <rPh sb="62" eb="64">
      <t>カンロ</t>
    </rPh>
    <rPh sb="64" eb="66">
      <t>コウシン</t>
    </rPh>
    <rPh sb="66" eb="67">
      <t>リツ</t>
    </rPh>
    <rPh sb="105" eb="107">
      <t>コンゴ</t>
    </rPh>
    <rPh sb="108" eb="110">
      <t>ジンコウ</t>
    </rPh>
    <rPh sb="110" eb="112">
      <t>ゲンショウ</t>
    </rPh>
    <rPh sb="113" eb="115">
      <t>ミス</t>
    </rPh>
    <rPh sb="117" eb="120">
      <t>コウリツテキ</t>
    </rPh>
    <rPh sb="121" eb="123">
      <t>トウシ</t>
    </rPh>
    <rPh sb="124" eb="125">
      <t>オコナ</t>
    </rPh>
    <rPh sb="126" eb="128">
      <t>アンテイ</t>
    </rPh>
    <rPh sb="130" eb="132">
      <t>ケイエイ</t>
    </rPh>
    <rPh sb="133" eb="135">
      <t>メザ</t>
    </rPh>
    <phoneticPr fontId="4"/>
  </si>
  <si>
    <t>管路については、アセットマネジメント及び基本計画に従い、経年管の入替を順次実施していきます。</t>
    <phoneticPr fontId="4"/>
  </si>
  <si>
    <t>①人口減少等に伴う給水収益の減と減価償却費の増により、令和3年度から令和4年度にかけて減少したため、経営状況の見直しを図ります。令和4年度は、光熱水費・動力費等が大幅に増加し、比率を押し下げる要因となりました。
②累積欠損金は発生していないため現状維持に努めます。
③流動比率は増加傾向にあります。
④企業債残高は減少傾向にあるものの、人口減少等に伴い給水収益が減少しており、企業債残高対給水収益比率は類似団体に比べ高い比率となっています。施設への投資と収益を考慮し、効率的な経営に努めます。
⑤料金回収率は、類似団体とほぼ同等の数値ですが、減少傾向にあるため料金見直しを検討するなど改善に努めます。
⑥給水原価は類似団体と比較すると低い状況にあり、有収率が低いため管路への投資を検討します。
⑦施設利用率は類似団体と比較すると低い状況にあるため、施設の統廃合等を検討します。
⑧有収率は類似団体と比較すると低い状況にあるため、有収率の改善に向けて漏水調査や漏水管の修繕に努めます。</t>
    <rPh sb="27" eb="29">
      <t>レイワ</t>
    </rPh>
    <rPh sb="30" eb="32">
      <t>ネンド</t>
    </rPh>
    <rPh sb="34" eb="36">
      <t>レイワ</t>
    </rPh>
    <rPh sb="37" eb="38">
      <t>ネン</t>
    </rPh>
    <rPh sb="38" eb="39">
      <t>ド</t>
    </rPh>
    <rPh sb="64" eb="66">
      <t>レイワ</t>
    </rPh>
    <rPh sb="67" eb="69">
      <t>ネンド</t>
    </rPh>
    <rPh sb="71" eb="75">
      <t>コウネツスイヒ</t>
    </rPh>
    <rPh sb="76" eb="78">
      <t>ドウリョク</t>
    </rPh>
    <rPh sb="78" eb="79">
      <t>ヒ</t>
    </rPh>
    <rPh sb="79" eb="80">
      <t>トウ</t>
    </rPh>
    <rPh sb="81" eb="83">
      <t>オオハバ</t>
    </rPh>
    <rPh sb="84" eb="86">
      <t>ゾウカ</t>
    </rPh>
    <rPh sb="88" eb="90">
      <t>ヒリツ</t>
    </rPh>
    <rPh sb="91" eb="92">
      <t>オ</t>
    </rPh>
    <rPh sb="93" eb="94">
      <t>サ</t>
    </rPh>
    <rPh sb="96" eb="98">
      <t>ヨウイン</t>
    </rPh>
    <rPh sb="139" eb="141">
      <t>ゾウカ</t>
    </rPh>
    <rPh sb="141" eb="143">
      <t>ケイコウ</t>
    </rPh>
    <rPh sb="201" eb="203">
      <t>ルイジ</t>
    </rPh>
    <rPh sb="203" eb="205">
      <t>ダンタイ</t>
    </rPh>
    <rPh sb="206" eb="207">
      <t>クラ</t>
    </rPh>
    <rPh sb="208" eb="209">
      <t>タカ</t>
    </rPh>
    <rPh sb="210" eb="212">
      <t>ヒリツ</t>
    </rPh>
    <rPh sb="234" eb="237">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</si>
</sst>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0.89</c:v>
                </c:pt>
                <c:pt idx="1">
                  <c:v>0.25</c:v>
                </c:pt>
                <c:pt idx="2">
                  <c:v>0.4</c:v>
                </c:pt>
                <c:pt idx="3">
                  <c:v>7.0000000000000007E-2</c:v>
                </c:pt>
                <c:pt idx="4">
                  <c:v>0.06</c:v>
                </c:pt>
              </c:numCache>
            </c:numRef>
          </c:val>
          <c:extLst>
            <c:ext xmlns:c16="http://schemas.microsoft.com/office/drawing/2014/chart" uri="{C3380CC4-5D6E-409C-BE32-E72D297353CC}">
              <c16:uniqueId val="{00000000-6092-4F26-9FE3-E154A13360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6092-4F26-9FE3-E154A13360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45.34</c:v>
                </c:pt>
                <c:pt idx="1">
                  <c:v>43.61</c:v>
                </c:pt>
                <c:pt idx="2">
                  <c:v>42.98</c:v>
                </c:pt>
                <c:pt idx="3">
                  <c:v>42.22</c:v>
                </c:pt>
                <c:pt idx="4">
                  <c:v>42.33</c:v>
                </c:pt>
              </c:numCache>
            </c:numRef>
          </c:val>
          <c:extLst>
            <c:ext xmlns:c16="http://schemas.microsoft.com/office/drawing/2014/chart" uri="{C3380CC4-5D6E-409C-BE32-E72D297353CC}">
              <c16:uniqueId val="{00000000-4FA0-4E49-BDF1-8E2B9E778B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FA0-4E49-BDF1-8E2B9E778B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72.489999999999995</c:v>
                </c:pt>
                <c:pt idx="1">
                  <c:v>72.25</c:v>
                </c:pt>
                <c:pt idx="2">
                  <c:v>73.739999999999995</c:v>
                </c:pt>
                <c:pt idx="3">
                  <c:v>75.790000000000006</c:v>
                </c:pt>
                <c:pt idx="4">
                  <c:v>75.489999999999995</c:v>
                </c:pt>
              </c:numCache>
            </c:numRef>
          </c:val>
          <c:extLst>
            <c:ext xmlns:c16="http://schemas.microsoft.com/office/drawing/2014/chart" uri="{C3380CC4-5D6E-409C-BE32-E72D297353CC}">
              <c16:uniqueId val="{00000000-C5F2-4011-86A7-74EC0393E9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5F2-4011-86A7-74EC0393E9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106.84</c:v>
                </c:pt>
                <c:pt idx="1">
                  <c:v>102.7</c:v>
                </c:pt>
                <c:pt idx="2">
                  <c:v>99.98</c:v>
                </c:pt>
                <c:pt idx="3">
                  <c:v>102.25</c:v>
                </c:pt>
                <c:pt idx="4">
                  <c:v>100.17</c:v>
                </c:pt>
              </c:numCache>
            </c:numRef>
          </c:val>
          <c:extLst>
            <c:ext xmlns:c16="http://schemas.microsoft.com/office/drawing/2014/chart" uri="{C3380CC4-5D6E-409C-BE32-E72D297353CC}">
              <c16:uniqueId val="{00000000-7076-4FFA-B668-D04FD4FDE3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076-4FFA-B668-D04FD4FDE3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45.43</c:v>
                </c:pt>
                <c:pt idx="1">
                  <c:v>46.72</c:v>
                </c:pt>
                <c:pt idx="2">
                  <c:v>48.46</c:v>
                </c:pt>
                <c:pt idx="3">
                  <c:v>50.22</c:v>
                </c:pt>
                <c:pt idx="4">
                  <c:v>52.17</c:v>
                </c:pt>
              </c:numCache>
            </c:numRef>
          </c:val>
          <c:extLst>
            <c:ext xmlns:c16="http://schemas.microsoft.com/office/drawing/2014/chart" uri="{C3380CC4-5D6E-409C-BE32-E72D297353CC}">
              <c16:uniqueId val="{00000000-1D1C-4BD9-A5E7-C93CFB130F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1D1C-4BD9-A5E7-C93CFB130F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9.69</c:v>
                </c:pt>
                <c:pt idx="1">
                  <c:v>10.65</c:v>
                </c:pt>
                <c:pt idx="2">
                  <c:v>10.99</c:v>
                </c:pt>
                <c:pt idx="3">
                  <c:v>12.28</c:v>
                </c:pt>
                <c:pt idx="4">
                  <c:v>12.35</c:v>
                </c:pt>
              </c:numCache>
            </c:numRef>
          </c:val>
          <c:extLst>
            <c:ext xmlns:c16="http://schemas.microsoft.com/office/drawing/2014/chart" uri="{C3380CC4-5D6E-409C-BE32-E72D297353CC}">
              <c16:uniqueId val="{00000000-404D-4E02-BF83-4E7E3E0E9B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404D-4E02-BF83-4E7E3E0E9B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8A-4FC3-9E5D-23C57FD737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7E8A-4FC3-9E5D-23C57FD737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250.84</c:v>
                </c:pt>
                <c:pt idx="1">
                  <c:v>339.83</c:v>
                </c:pt>
                <c:pt idx="2">
                  <c:v>301.04000000000002</c:v>
                </c:pt>
                <c:pt idx="3">
                  <c:v>324.54000000000002</c:v>
                </c:pt>
                <c:pt idx="4">
                  <c:v>373.02</c:v>
                </c:pt>
              </c:numCache>
            </c:numRef>
          </c:val>
          <c:extLst>
            <c:ext xmlns:c16="http://schemas.microsoft.com/office/drawing/2014/chart" uri="{C3380CC4-5D6E-409C-BE32-E72D297353CC}">
              <c16:uniqueId val="{00000000-FF00-4EC7-B303-124BC12DB3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F00-4EC7-B303-124BC12DB3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546.52</c:v>
                </c:pt>
                <c:pt idx="1">
                  <c:v>569.05999999999995</c:v>
                </c:pt>
                <c:pt idx="2">
                  <c:v>557.88</c:v>
                </c:pt>
                <c:pt idx="3">
                  <c:v>524.07000000000005</c:v>
                </c:pt>
                <c:pt idx="4">
                  <c:v>502.3</c:v>
                </c:pt>
              </c:numCache>
            </c:numRef>
          </c:val>
          <c:extLst>
            <c:ext xmlns:c16="http://schemas.microsoft.com/office/drawing/2014/chart" uri="{C3380CC4-5D6E-409C-BE32-E72D297353CC}">
              <c16:uniqueId val="{00000000-0B03-417E-AF43-9F05566EF2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0B03-417E-AF43-9F05566EF2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103.06</c:v>
                </c:pt>
                <c:pt idx="1">
                  <c:v>98.14</c:v>
                </c:pt>
                <c:pt idx="2">
                  <c:v>95.05</c:v>
                </c:pt>
                <c:pt idx="3">
                  <c:v>97.83</c:v>
                </c:pt>
                <c:pt idx="4">
                  <c:v>95.21</c:v>
                </c:pt>
              </c:numCache>
            </c:numRef>
          </c:val>
          <c:extLst>
            <c:ext xmlns:c16="http://schemas.microsoft.com/office/drawing/2014/chart" uri="{C3380CC4-5D6E-409C-BE32-E72D297353CC}">
              <c16:uniqueId val="{00000000-8C9C-48A7-BCF2-CAB8E4776D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C9C-48A7-BCF2-CAB8E4776D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135.29</c:v>
                </c:pt>
                <c:pt idx="1">
                  <c:v>141.06</c:v>
                </c:pt>
                <c:pt idx="2">
                  <c:v>145.08000000000001</c:v>
                </c:pt>
                <c:pt idx="3">
                  <c:v>143.57</c:v>
                </c:pt>
                <c:pt idx="4">
                  <c:v>147.56</c:v>
                </c:pt>
              </c:numCache>
            </c:numRef>
          </c:val>
          <c:extLst>
            <c:ext xmlns:c16="http://schemas.microsoft.com/office/drawing/2014/chart" uri="{C3380CC4-5D6E-409C-BE32-E72D297353CC}">
              <c16:uniqueId val="{00000000-4896-4DF4-8A94-9A3E6162D4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4896-4DF4-8A94-9A3E6162D4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AU32" sqref="AU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秋田県　にかほ市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23047</v>
      </c>
      <c r="AM8" s="45"/>
      <c r="AN8" s="45"/>
      <c r="AO8" s="45"/>
      <c r="AP8" s="45"/>
      <c r="AQ8" s="45"/>
      <c r="AR8" s="45"/>
      <c r="AS8" s="45"/>
      <c r="AT8" s="46">
        <f>データ!$S$6</f>
        <v>241.13</v>
      </c>
      <c r="AU8" s="47"/>
      <c r="AV8" s="47"/>
      <c r="AW8" s="47"/>
      <c r="AX8" s="47"/>
      <c r="AY8" s="47"/>
      <c r="AZ8" s="47"/>
      <c r="BA8" s="47"/>
      <c r="BB8" s="48">
        <f>データ!$T$6</f>
        <v>95.58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65.12</v>
      </c>
      <c r="J10" s="47"/>
      <c r="K10" s="47"/>
      <c r="L10" s="47"/>
      <c r="M10" s="47"/>
      <c r="N10" s="47"/>
      <c r="O10" s="81"/>
      <c r="P10" s="48">
        <f>データ!$P$6</f>
        <v>99.66</v>
      </c>
      <c r="Q10" s="48"/>
      <c r="R10" s="48"/>
      <c r="S10" s="48"/>
      <c r="T10" s="48"/>
      <c r="U10" s="48"/>
      <c r="V10" s="48"/>
      <c r="W10" s="45">
        <f>データ!$Q$6</f>
        <v>2180</v>
      </c>
      <c r="X10" s="45"/>
      <c r="Y10" s="45"/>
      <c r="Z10" s="45"/>
      <c r="AA10" s="45"/>
      <c r="AB10" s="45"/>
      <c r="AC10" s="45"/>
      <c r="AD10" s="2"/>
      <c r="AE10" s="2"/>
      <c r="AF10" s="2"/>
      <c r="AG10" s="2"/>
      <c r="AH10" s="2"/>
      <c r="AI10" s="2"/>
      <c r="AJ10" s="2"/>
      <c r="AK10" s="2"/>
      <c r="AL10" s="45">
        <f>データ!$U$6</f>
        <v>22786</v>
      </c>
      <c r="AM10" s="45"/>
      <c r="AN10" s="45"/>
      <c r="AO10" s="45"/>
      <c r="AP10" s="45"/>
      <c r="AQ10" s="45"/>
      <c r="AR10" s="45"/>
      <c r="AS10" s="45"/>
      <c r="AT10" s="46">
        <f>データ!$V$6</f>
        <v>48.92</v>
      </c>
      <c r="AU10" s="47"/>
      <c r="AV10" s="47"/>
      <c r="AW10" s="47"/>
      <c r="AX10" s="47"/>
      <c r="AY10" s="47"/>
      <c r="AZ10" s="47"/>
      <c r="BA10" s="47"/>
      <c r="BB10" s="48">
        <f>データ!$W$6</f>
        <v>465.78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CzifkT/ybcBkgqfi9Us+t29vO8G6sYYfcDvxBZKTTDu4x2ORecbFWgXRE+avvU9xKVtLrVGwdItSQs99nAIA==" saltValue="cSQYuXXsHQ43XU0WOt2a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52141</v>
      </c>
      <c r="D6" s="20">
        <f t="shared" si="3"/>
        <v>46</v>
      </c>
      <c r="E6" s="20">
        <f t="shared" si="3"/>
        <v>1</v>
      </c>
      <c r="F6" s="20">
        <f t="shared" si="3"/>
        <v>0</v>
      </c>
      <c r="G6" s="20">
        <f t="shared" si="3"/>
        <v>1</v>
      </c>
      <c r="H6" s="20" t="str">
        <f t="shared" si="3"/>
        <v>秋田県　にかほ市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65.12</v>
      </c>
      <c r="P6" s="21">
        <f t="shared" si="3"/>
        <v>99.66</v>
      </c>
      <c r="Q6" s="21">
        <f t="shared" si="3"/>
        <v>2180</v>
      </c>
      <c r="R6" s="21">
        <f t="shared" si="3"/>
        <v>23047</v>
      </c>
      <c r="S6" s="21">
        <f t="shared" si="3"/>
        <v>241.13</v>
      </c>
      <c r="T6" s="21">
        <f t="shared" si="3"/>
        <v>95.58</v>
      </c>
      <c r="U6" s="21">
        <f t="shared" si="3"/>
        <v>22786</v>
      </c>
      <c r="V6" s="21">
        <f t="shared" si="3"/>
        <v>48.92</v>
      </c>
      <c r="W6" s="21">
        <f t="shared" si="3"/>
        <v>465.78</v>
      </c>
      <c r="X6" s="22">
        <f>IF(X7="",NA(),X7)</f>
        <v>106.84</v>
      </c>
      <c r="Y6" s="22">
        <f t="shared" ref="Y6:AG6" si="4">IF(Y7="",NA(),Y7)</f>
        <v>102.7</v>
      </c>
      <c r="Z6" s="22">
        <f t="shared" si="4"/>
        <v>99.98</v>
      </c>
      <c r="AA6" s="22">
        <f t="shared" si="4"/>
        <v>102.25</v>
      </c>
      <c r="AB6" s="22">
        <f t="shared" si="4"/>
        <v>100.17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250.84</v>
      </c>
      <c r="AU6" s="22">
        <f t="shared" ref="AU6:BC6" si="6">IF(AU7="",NA(),AU7)</f>
        <v>339.83</v>
      </c>
      <c r="AV6" s="22">
        <f t="shared" si="6"/>
        <v>301.04000000000002</v>
      </c>
      <c r="AW6" s="22">
        <f t="shared" si="6"/>
        <v>324.54000000000002</v>
      </c>
      <c r="AX6" s="22">
        <f t="shared" si="6"/>
        <v>373.02</v>
      </c>
      <c r="AY6" s="22">
        <f t="shared" si="6"/>
        <v>369.69</v>
      </c>
      <c r="AZ6" s="22">
        <f t="shared" si="6"/>
        <v>379.08</v>
      </c>
      <c r="BA6" s="22">
        <f t="shared" si="6"/>
        <v>367.55</v>
      </c>
      <c r="BB6" s="22">
        <f t="shared" si="6"/>
        <v>378.56</v>
      </c>
      <c r="BC6" s="22">
        <f t="shared" si="6"/>
        <v>364.46</v>
      </c>
      <c r="BD6" s="21" t="str">
        <f>IF(BD7="","",IF(BD7="-","【-】","【"&amp;SUBSTITUTE(TEXT(BD7,"#,##0.00"),"-","△")&amp;"】"))</f>
        <v>【252.29】</v>
      </c>
      <c r="BE6" s="22">
        <f>IF(BE7="",NA(),BE7)</f>
        <v>546.52</v>
      </c>
      <c r="BF6" s="22">
        <f t="shared" ref="BF6:BN6" si="7">IF(BF7="",NA(),BF7)</f>
        <v>569.05999999999995</v>
      </c>
      <c r="BG6" s="22">
        <f t="shared" si="7"/>
        <v>557.88</v>
      </c>
      <c r="BH6" s="22">
        <f t="shared" si="7"/>
        <v>524.07000000000005</v>
      </c>
      <c r="BI6" s="22">
        <f t="shared" si="7"/>
        <v>502.3</v>
      </c>
      <c r="BJ6" s="22">
        <f t="shared" si="7"/>
        <v>402.99</v>
      </c>
      <c r="BK6" s="22">
        <f t="shared" si="7"/>
        <v>398.98</v>
      </c>
      <c r="BL6" s="22">
        <f t="shared" si="7"/>
        <v>418.68</v>
      </c>
      <c r="BM6" s="22">
        <f t="shared" si="7"/>
        <v>395.68</v>
      </c>
      <c r="BN6" s="22">
        <f t="shared" si="7"/>
        <v>403.72</v>
      </c>
      <c r="BO6" s="21" t="str">
        <f>IF(BO7="","",IF(BO7="-","【-】","【"&amp;SUBSTITUTE(TEXT(BO7,"#,##0.00"),"-","△")&amp;"】"))</f>
        <v>【268.07】</v>
      </c>
      <c r="BP6" s="22">
        <f>IF(BP7="",NA(),BP7)</f>
        <v>103.06</v>
      </c>
      <c r="BQ6" s="22">
        <f t="shared" ref="BQ6:BY6" si="8">IF(BQ7="",NA(),BQ7)</f>
        <v>98.14</v>
      </c>
      <c r="BR6" s="22">
        <f t="shared" si="8"/>
        <v>95.05</v>
      </c>
      <c r="BS6" s="22">
        <f t="shared" si="8"/>
        <v>97.83</v>
      </c>
      <c r="BT6" s="22">
        <f t="shared" si="8"/>
        <v>95.21</v>
      </c>
      <c r="BU6" s="22">
        <f t="shared" si="8"/>
        <v>98.66</v>
      </c>
      <c r="BV6" s="22">
        <f t="shared" si="8"/>
        <v>98.64</v>
      </c>
      <c r="BW6" s="22">
        <f t="shared" si="8"/>
        <v>94.78</v>
      </c>
      <c r="BX6" s="22">
        <f t="shared" si="8"/>
        <v>97.59</v>
      </c>
      <c r="BY6" s="22">
        <f t="shared" si="8"/>
        <v>92.17</v>
      </c>
      <c r="BZ6" s="21" t="str">
        <f>IF(BZ7="","",IF(BZ7="-","【-】","【"&amp;SUBSTITUTE(TEXT(BZ7,"#,##0.00"),"-","△")&amp;"】"))</f>
        <v>【97.47】</v>
      </c>
      <c r="CA6" s="22">
        <f>IF(CA7="",NA(),CA7)</f>
        <v>135.29</v>
      </c>
      <c r="CB6" s="22">
        <f t="shared" ref="CB6:CJ6" si="9">IF(CB7="",NA(),CB7)</f>
        <v>141.06</v>
      </c>
      <c r="CC6" s="22">
        <f t="shared" si="9"/>
        <v>145.08000000000001</v>
      </c>
      <c r="CD6" s="22">
        <f t="shared" si="9"/>
        <v>143.57</v>
      </c>
      <c r="CE6" s="22">
        <f t="shared" si="9"/>
        <v>147.56</v>
      </c>
      <c r="CF6" s="22">
        <f t="shared" si="9"/>
        <v>178.59</v>
      </c>
      <c r="CG6" s="22">
        <f t="shared" si="9"/>
        <v>178.92</v>
      </c>
      <c r="CH6" s="22">
        <f t="shared" si="9"/>
        <v>181.3</v>
      </c>
      <c r="CI6" s="22">
        <f t="shared" si="9"/>
        <v>181.71</v>
      </c>
      <c r="CJ6" s="22">
        <f t="shared" si="9"/>
        <v>188.51</v>
      </c>
      <c r="CK6" s="21" t="str">
        <f>IF(CK7="","",IF(CK7="-","【-】","【"&amp;SUBSTITUTE(TEXT(CK7,"#,##0.00"),"-","△")&amp;"】"))</f>
        <v>【174.75】</v>
      </c>
      <c r="CL6" s="22">
        <f>IF(CL7="",NA(),CL7)</f>
        <v>45.34</v>
      </c>
      <c r="CM6" s="22">
        <f t="shared" ref="CM6:CU6" si="10">IF(CM7="",NA(),CM7)</f>
        <v>43.61</v>
      </c>
      <c r="CN6" s="22">
        <f t="shared" si="10"/>
        <v>42.98</v>
      </c>
      <c r="CO6" s="22">
        <f t="shared" si="10"/>
        <v>42.22</v>
      </c>
      <c r="CP6" s="22">
        <f t="shared" si="10"/>
        <v>42.33</v>
      </c>
      <c r="CQ6" s="22">
        <f t="shared" si="10"/>
        <v>55.03</v>
      </c>
      <c r="CR6" s="22">
        <f t="shared" si="10"/>
        <v>55.14</v>
      </c>
      <c r="CS6" s="22">
        <f t="shared" si="10"/>
        <v>55.89</v>
      </c>
      <c r="CT6" s="22">
        <f t="shared" si="10"/>
        <v>55.72</v>
      </c>
      <c r="CU6" s="22">
        <f t="shared" si="10"/>
        <v>55.31</v>
      </c>
      <c r="CV6" s="21" t="str">
        <f>IF(CV7="","",IF(CV7="-","【-】","【"&amp;SUBSTITUTE(TEXT(CV7,"#,##0.00"),"-","△")&amp;"】"))</f>
        <v>【59.97】</v>
      </c>
      <c r="CW6" s="22">
        <f>IF(CW7="",NA(),CW7)</f>
        <v>72.489999999999995</v>
      </c>
      <c r="CX6" s="22">
        <f t="shared" ref="CX6:DF6" si="11">IF(CX7="",NA(),CX7)</f>
        <v>72.25</v>
      </c>
      <c r="CY6" s="22">
        <f t="shared" si="11"/>
        <v>73.739999999999995</v>
      </c>
      <c r="CZ6" s="22">
        <f t="shared" si="11"/>
        <v>75.790000000000006</v>
      </c>
      <c r="DA6" s="22">
        <f t="shared" si="11"/>
        <v>75.489999999999995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45.43</v>
      </c>
      <c r="DI6" s="22">
        <f t="shared" ref="DI6:DQ6" si="12">IF(DI7="",NA(),DI7)</f>
        <v>46.72</v>
      </c>
      <c r="DJ6" s="22">
        <f t="shared" si="12"/>
        <v>48.46</v>
      </c>
      <c r="DK6" s="22">
        <f t="shared" si="12"/>
        <v>50.22</v>
      </c>
      <c r="DL6" s="22">
        <f t="shared" si="12"/>
        <v>52.17</v>
      </c>
      <c r="DM6" s="22">
        <f t="shared" si="12"/>
        <v>48.87</v>
      </c>
      <c r="DN6" s="22">
        <f t="shared" si="12"/>
        <v>49.92</v>
      </c>
      <c r="DO6" s="22">
        <f t="shared" si="12"/>
        <v>50.63</v>
      </c>
      <c r="DP6" s="22">
        <f t="shared" si="12"/>
        <v>51.29</v>
      </c>
      <c r="DQ6" s="22">
        <f t="shared" si="12"/>
        <v>52.2</v>
      </c>
      <c r="DR6" s="21" t="str">
        <f>IF(DR7="","",IF(DR7="-","【-】","【"&amp;SUBSTITUTE(TEXT(DR7,"#,##0.00"),"-","△")&amp;"】"))</f>
        <v>【51.51】</v>
      </c>
      <c r="DS6" s="22">
        <f>IF(DS7="",NA(),DS7)</f>
        <v>9.69</v>
      </c>
      <c r="DT6" s="22">
        <f t="shared" ref="DT6:EB6" si="13">IF(DT7="",NA(),DT7)</f>
        <v>10.65</v>
      </c>
      <c r="DU6" s="22">
        <f t="shared" si="13"/>
        <v>10.99</v>
      </c>
      <c r="DV6" s="22">
        <f t="shared" si="13"/>
        <v>12.28</v>
      </c>
      <c r="DW6" s="22">
        <f t="shared" si="13"/>
        <v>12.35</v>
      </c>
      <c r="DX6" s="22">
        <f t="shared" si="13"/>
        <v>14.85</v>
      </c>
      <c r="DY6" s="22">
        <f t="shared" si="13"/>
        <v>16.88</v>
      </c>
      <c r="DZ6" s="22">
        <f t="shared" si="13"/>
        <v>18.28</v>
      </c>
      <c r="EA6" s="22">
        <f t="shared" si="13"/>
        <v>19.61</v>
      </c>
      <c r="EB6" s="22">
        <f t="shared" si="13"/>
        <v>20.73</v>
      </c>
      <c r="EC6" s="21" t="str">
        <f>IF(EC7="","",IF(EC7="-","【-】","【"&amp;SUBSTITUTE(TEXT(EC7,"#,##0.00"),"-","△")&amp;"】"))</f>
        <v>【23.75】</v>
      </c>
      <c r="ED6" s="22">
        <f>IF(ED7="",NA(),ED7)</f>
        <v>0.89</v>
      </c>
      <c r="EE6" s="22">
        <f t="shared" ref="EE6:EM6" si="14">IF(EE7="",NA(),EE7)</f>
        <v>0.25</v>
      </c>
      <c r="EF6" s="22">
        <f t="shared" si="14"/>
        <v>0.4</v>
      </c>
      <c r="EG6" s="22">
        <f t="shared" si="14"/>
        <v>7.0000000000000007E-2</v>
      </c>
      <c r="EH6" s="22">
        <f t="shared" si="14"/>
        <v>0.06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52141</v>
      </c>
      <c r="D7" s="24">
        <v>46</v>
      </c>
      <c r="E7" s="24">
        <v>1</v>
      </c>
      <c r="F7" s="24">
        <v>0</v>
      </c>
      <c r="G7" s="24">
        <v>1</v>
      </c>
      <c r="H7" s="24" t="s">
        <v>93</v>
      </c>
      <c r="I7" s="24" t="s">
        <v>94</v>
      </c>
      <c r="J7" s="24" t="s">
        <v>95</v>
      </c>
      <c r="K7" s="24" t="s">
        <v>96</v>
      </c>
      <c r="L7" s="24" t="s">
        <v>97</v>
      </c>
      <c r="M7" s="24" t="s">
        <v>98</v>
      </c>
      <c r="N7" s="25" t="s">
        <v>99</v>
      </c>
      <c r="O7" s="25">
        <v>65.12</v>
      </c>
      <c r="P7" s="25">
        <v>99.66</v>
      </c>
      <c r="Q7" s="25">
        <v>2180</v>
      </c>
      <c r="R7" s="25">
        <v>23047</v>
      </c>
      <c r="S7" s="25">
        <v>241.13</v>
      </c>
      <c r="T7" s="25">
        <v>95.58</v>
      </c>
      <c r="U7" s="25">
        <v>22786</v>
      </c>
      <c r="V7" s="25">
        <v>48.92</v>
      </c>
      <c r="W7" s="25">
        <v>465.78</v>
      </c>
      <c r="X7" s="25">
        <v>106.84</v>
      </c>
      <c r="Y7" s="25">
        <v>102.7</v>
      </c>
      <c r="Z7" s="25">
        <v>99.98</v>
      </c>
      <c r="AA7" s="25">
        <v>102.25</v>
      </c>
      <c r="AB7" s="25">
        <v>100.17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250.84</v>
      </c>
      <c r="AU7" s="25">
        <v>339.83</v>
      </c>
      <c r="AV7" s="25">
        <v>301.04000000000002</v>
      </c>
      <c r="AW7" s="25">
        <v>324.54000000000002</v>
      </c>
      <c r="AX7" s="25">
        <v>373.02</v>
      </c>
      <c r="AY7" s="25">
        <v>369.69</v>
      </c>
      <c r="AZ7" s="25">
        <v>379.08</v>
      </c>
      <c r="BA7" s="25">
        <v>367.55</v>
      </c>
      <c r="BB7" s="25">
        <v>378.56</v>
      </c>
      <c r="BC7" s="25">
        <v>364.46</v>
      </c>
      <c r="BD7" s="25">
        <v>252.29</v>
      </c>
      <c r="BE7" s="25">
        <v>546.52</v>
      </c>
      <c r="BF7" s="25">
        <v>569.05999999999995</v>
      </c>
      <c r="BG7" s="25">
        <v>557.88</v>
      </c>
      <c r="BH7" s="25">
        <v>524.07000000000005</v>
      </c>
      <c r="BI7" s="25">
        <v>502.3</v>
      </c>
      <c r="BJ7" s="25">
        <v>402.99</v>
      </c>
      <c r="BK7" s="25">
        <v>398.98</v>
      </c>
      <c r="BL7" s="25">
        <v>418.68</v>
      </c>
      <c r="BM7" s="25">
        <v>395.68</v>
      </c>
      <c r="BN7" s="25">
        <v>403.72</v>
      </c>
      <c r="BO7" s="25">
        <v>268.07</v>
      </c>
      <c r="BP7" s="25">
        <v>103.06</v>
      </c>
      <c r="BQ7" s="25">
        <v>98.14</v>
      </c>
      <c r="BR7" s="25">
        <v>95.05</v>
      </c>
      <c r="BS7" s="25">
        <v>97.83</v>
      </c>
      <c r="BT7" s="25">
        <v>95.21</v>
      </c>
      <c r="BU7" s="25">
        <v>98.66</v>
      </c>
      <c r="BV7" s="25">
        <v>98.64</v>
      </c>
      <c r="BW7" s="25">
        <v>94.78</v>
      </c>
      <c r="BX7" s="25">
        <v>97.59</v>
      </c>
      <c r="BY7" s="25">
        <v>92.17</v>
      </c>
      <c r="BZ7" s="25">
        <v>97.47</v>
      </c>
      <c r="CA7" s="25">
        <v>135.29</v>
      </c>
      <c r="CB7" s="25">
        <v>141.06</v>
      </c>
      <c r="CC7" s="25">
        <v>145.08000000000001</v>
      </c>
      <c r="CD7" s="25">
        <v>143.57</v>
      </c>
      <c r="CE7" s="25">
        <v>147.56</v>
      </c>
      <c r="CF7" s="25">
        <v>178.59</v>
      </c>
      <c r="CG7" s="25">
        <v>178.92</v>
      </c>
      <c r="CH7" s="25">
        <v>181.3</v>
      </c>
      <c r="CI7" s="25">
        <v>181.71</v>
      </c>
      <c r="CJ7" s="25">
        <v>188.51</v>
      </c>
      <c r="CK7" s="25">
        <v>174.75</v>
      </c>
      <c r="CL7" s="25">
        <v>45.34</v>
      </c>
      <c r="CM7" s="25">
        <v>43.61</v>
      </c>
      <c r="CN7" s="25">
        <v>42.98</v>
      </c>
      <c r="CO7" s="25">
        <v>42.22</v>
      </c>
      <c r="CP7" s="25">
        <v>42.33</v>
      </c>
      <c r="CQ7" s="25">
        <v>55.03</v>
      </c>
      <c r="CR7" s="25">
        <v>55.14</v>
      </c>
      <c r="CS7" s="25">
        <v>55.89</v>
      </c>
      <c r="CT7" s="25">
        <v>55.72</v>
      </c>
      <c r="CU7" s="25">
        <v>55.31</v>
      </c>
      <c r="CV7" s="25">
        <v>59.97</v>
      </c>
      <c r="CW7" s="25">
        <v>72.489999999999995</v>
      </c>
      <c r="CX7" s="25">
        <v>72.25</v>
      </c>
      <c r="CY7" s="25">
        <v>73.739999999999995</v>
      </c>
      <c r="CZ7" s="25">
        <v>75.790000000000006</v>
      </c>
      <c r="DA7" s="25">
        <v>75.489999999999995</v>
      </c>
      <c r="DB7" s="25">
        <v>81.900000000000006</v>
      </c>
      <c r="DC7" s="25">
        <v>81.39</v>
      </c>
      <c r="DD7" s="25">
        <v>81.27</v>
      </c>
      <c r="DE7" s="25">
        <v>81.260000000000005</v>
      </c>
      <c r="DF7" s="25">
        <v>80.36</v>
      </c>
      <c r="DG7" s="25">
        <v>89.76</v>
      </c>
      <c r="DH7" s="25">
        <v>45.43</v>
      </c>
      <c r="DI7" s="25">
        <v>46.72</v>
      </c>
      <c r="DJ7" s="25">
        <v>48.46</v>
      </c>
      <c r="DK7" s="25">
        <v>50.22</v>
      </c>
      <c r="DL7" s="25">
        <v>52.17</v>
      </c>
      <c r="DM7" s="25">
        <v>48.87</v>
      </c>
      <c r="DN7" s="25">
        <v>49.92</v>
      </c>
      <c r="DO7" s="25">
        <v>50.63</v>
      </c>
      <c r="DP7" s="25">
        <v>51.29</v>
      </c>
      <c r="DQ7" s="25">
        <v>52.2</v>
      </c>
      <c r="DR7" s="25">
        <v>51.51</v>
      </c>
      <c r="DS7" s="25">
        <v>9.69</v>
      </c>
      <c r="DT7" s="25">
        <v>10.65</v>
      </c>
      <c r="DU7" s="25">
        <v>10.99</v>
      </c>
      <c r="DV7" s="25">
        <v>12.28</v>
      </c>
      <c r="DW7" s="25">
        <v>12.35</v>
      </c>
      <c r="DX7" s="25">
        <v>14.85</v>
      </c>
      <c r="DY7" s="25">
        <v>16.88</v>
      </c>
      <c r="DZ7" s="25">
        <v>18.28</v>
      </c>
      <c r="EA7" s="25">
        <v>19.61</v>
      </c>
      <c r="EB7" s="25">
        <v>20.73</v>
      </c>
      <c r="EC7" s="25">
        <v>23.75</v>
      </c>
      <c r="ED7" s="25">
        <v>0.89</v>
      </c>
      <c r="EE7" s="25">
        <v>0.25</v>
      </c>
      <c r="EF7" s="25">
        <v>0.4</v>
      </c>
      <c r="EG7" s="25">
        <v>7.0000000000000007E-2</v>
      </c>
      <c r="EH7" s="25">
        <v>0.06</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2024-01-22T08:49:03Z</cp:lastPrinted>
  <dcterms:created xsi:type="dcterms:W3CDTF">2023-12-05T00:48:56Z</dcterms:created>
  <dcterms:modified xsi:type="dcterms:W3CDTF">2024-01-25T10:43:45Z</dcterms:modified>
  <cp:category/>
</cp:coreProperties>
</file>