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8.0.251\0201 財政課\財政係\財政状況資料集\H30決算\2回目\20200820財政状況資料集（追加分）\回答\"/>
    </mc:Choice>
  </mc:AlternateContent>
  <bookViews>
    <workbookView xWindow="0" yWindow="0" windowWidth="20490" windowHeight="768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88" i="12"/>
  <c r="AP88" i="12"/>
  <c r="AF88" i="12"/>
  <c r="AU63" i="12"/>
  <c r="AP63" i="12"/>
  <c r="AP23" i="12"/>
  <c r="AA23" i="12"/>
  <c r="DG43" i="10"/>
  <c r="CQ43" i="10"/>
  <c r="CO43" i="10"/>
  <c r="BY43" i="10"/>
  <c r="BW43" i="10" s="1"/>
  <c r="BE43" i="10"/>
  <c r="AM43" i="10"/>
  <c r="U43" i="10"/>
  <c r="E43" i="10"/>
  <c r="C43" i="10"/>
  <c r="DG42" i="10"/>
  <c r="CQ42" i="10"/>
  <c r="CO42" i="10" s="1"/>
  <c r="BY42" i="10"/>
  <c r="BW42" i="10"/>
  <c r="BE42" i="10"/>
  <c r="AM42" i="10"/>
  <c r="U42" i="10"/>
  <c r="E42" i="10"/>
  <c r="C42" i="10"/>
  <c r="DG41" i="10"/>
  <c r="CQ41" i="10"/>
  <c r="CO41" i="10"/>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s="1"/>
  <c r="BY38" i="10"/>
  <c r="BE38" i="10"/>
  <c r="AM38" i="10"/>
  <c r="U38" i="10"/>
  <c r="E38" i="10"/>
  <c r="C38" i="10"/>
  <c r="DG37" i="10"/>
  <c r="CQ37" i="10"/>
  <c r="CO37" i="10"/>
  <c r="BY37" i="10"/>
  <c r="BE37" i="10"/>
  <c r="AM37" i="10"/>
  <c r="U37" i="10"/>
  <c r="E37" i="10"/>
  <c r="C37" i="10"/>
  <c r="DG36" i="10"/>
  <c r="CQ36" i="10"/>
  <c r="CO36" i="10" s="1"/>
  <c r="BY36" i="10"/>
  <c r="BE36" i="10"/>
  <c r="AM36" i="10"/>
  <c r="W36" i="10"/>
  <c r="E36" i="10"/>
  <c r="C36" i="10" s="1"/>
  <c r="DG35" i="10"/>
  <c r="CQ35" i="10"/>
  <c r="CO35" i="10"/>
  <c r="BY35" i="10"/>
  <c r="BG35" i="10"/>
  <c r="AO35" i="10"/>
  <c r="W35" i="10"/>
  <c r="E35" i="10"/>
  <c r="C35" i="10"/>
  <c r="DG34" i="10"/>
  <c r="CQ34" i="10"/>
  <c r="BY34" i="10"/>
  <c r="BG34" i="10"/>
  <c r="AO34" i="10"/>
  <c r="W34" i="10"/>
  <c r="U34" i="10" s="1"/>
  <c r="U35" i="10" s="1"/>
  <c r="U36" i="10" s="1"/>
  <c r="E34" i="10"/>
  <c r="C34" i="10"/>
  <c r="AM34" i="10" l="1"/>
  <c r="AM35" i="10" s="1"/>
  <c r="BE34" i="10" l="1"/>
  <c r="BE35" i="10" s="1"/>
  <c r="BW34" i="10"/>
  <c r="BW35" i="10" s="1"/>
  <c r="BW36" i="10" s="1"/>
  <c r="BW37" i="10" s="1"/>
  <c r="BW38" i="10" s="1"/>
  <c r="BW39" i="10" s="1"/>
  <c r="BW40" i="10" s="1"/>
  <c r="BW41" i="10" s="1"/>
  <c r="CO34" i="10" s="1"/>
</calcChain>
</file>

<file path=xl/sharedStrings.xml><?xml version="1.0" encoding="utf-8"?>
<sst xmlns="http://schemas.openxmlformats.org/spreadsheetml/2006/main" count="1131" uniqueCount="551">
  <si>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</si>
  <si>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</si>
  <si>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</si>
  <si>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</si>
  <si>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</si>
  <si>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</si>
  <si>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</si>
  <si>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</si>
  <si>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</si>
  <si>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</si>
  <si>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</si>
  <si>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</si>
  <si>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</si>
  <si>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</si>
  <si>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</si>
  <si>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</si>
  <si>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</si>
  <si>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</si>
  <si>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</si>
  <si>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</si>
  <si>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</si>
  <si>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</si>
  <si>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</si>
  <si>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</si>
  <si>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</si>
  <si>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</si>
  <si>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</si>
  <si>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</si>
  <si>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観光振興基金</t>
    <rPh sb="0" eb="2">
      <t>カンコウ</t>
    </rPh>
    <rPh sb="2" eb="4">
      <t>シンコウ</t>
    </rPh>
    <rPh sb="4" eb="6">
      <t>キキン</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</si>
  <si>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</si>
  <si>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</si>
  <si>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</si>
  <si>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</si>
  <si>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</si>
  <si>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</si>
  <si>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</si>
  <si>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</si>
  <si>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</si>
  <si>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</si>
  <si>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</si>
  <si>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</si>
  <si>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</si>
  <si>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</si>
  <si>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</si>
  <si>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</si>
  <si>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</si>
  <si>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</si>
  <si>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</si>
  <si>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算入公債費等</t>
  </si>
  <si>
    <t>平成30年度　財政状況資料集</t>
  </si>
  <si>
    <t>にかほ市</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</si>
  <si>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</si>
  <si>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</si>
  <si>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</si>
  <si>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</si>
  <si>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</si>
  <si>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</si>
  <si>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</si>
  <si>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</si>
  <si>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</si>
  <si>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</si>
  <si>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</si>
  <si>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</si>
  <si>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</si>
  <si>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</si>
  <si>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</si>
  <si>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</si>
  <si>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</si>
  <si>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</si>
  <si>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</si>
  <si>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</si>
  <si>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</si>
  <si>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</si>
  <si>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</si>
  <si>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</si>
  <si>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</si>
  <si>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</si>
  <si>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</si>
  <si>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</si>
  <si>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</si>
  <si>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</si>
  <si>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</si>
  <si>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</si>
  <si>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</si>
  <si>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</si>
  <si>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</si>
  <si>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</si>
  <si>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</si>
  <si>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</si>
  <si>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</si>
  <si>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</si>
  <si>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</si>
  <si>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</si>
  <si>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</si>
  <si>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</si>
  <si>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</si>
  <si>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</si>
  <si>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</si>
  <si>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</si>
  <si>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</si>
  <si>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</si>
  <si>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</si>
  <si>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</si>
  <si>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</si>
  <si>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</si>
  <si>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</si>
  <si>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</si>
  <si>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</si>
  <si>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秋田県</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</si>
  <si>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</si>
  <si>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</si>
  <si>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</si>
  <si>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</si>
  <si>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</si>
  <si>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</si>
  <si>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</si>
  <si>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</si>
  <si>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</si>
  <si>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</si>
  <si>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</si>
  <si>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</si>
  <si>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</si>
  <si>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</si>
  <si>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</si>
  <si>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</si>
  <si>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</si>
  <si>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</si>
  <si>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</si>
  <si>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</si>
  <si>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</si>
  <si>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</si>
  <si>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</si>
  <si>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</si>
  <si>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</si>
  <si>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</si>
  <si>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</si>
  <si>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Ⅰ－０</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</si>
  <si>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ナド</t>
    </rPh>
    <rPh sb="22" eb="24">
      <t>トクベツ</t>
    </rPh>
    <rPh sb="24" eb="26">
      <t>カイケイ</t>
    </rPh>
    <phoneticPr fontId="5"/>
  </si>
  <si>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</si>
  <si>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</si>
  <si>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</si>
  <si>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</si>
  <si>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</si>
  <si>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</si>
  <si>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</si>
  <si>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</si>
  <si>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</si>
  <si>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</si>
  <si>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</si>
  <si>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</si>
  <si>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</si>
  <si>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</si>
  <si>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</si>
  <si>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</si>
  <si>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</si>
  <si>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</si>
  <si>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</si>
  <si>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</si>
  <si>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</si>
  <si>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地方特例交付金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</si>
  <si>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</si>
  <si>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</si>
  <si>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</si>
  <si>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</si>
  <si>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</si>
  <si>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</si>
  <si>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</si>
  <si>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</si>
  <si>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</si>
  <si>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</si>
  <si>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</si>
  <si>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</si>
  <si>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</si>
  <si>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</si>
  <si>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</si>
  <si>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</si>
  <si>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</si>
  <si>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</si>
  <si>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</si>
  <si>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</si>
  <si>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</si>
  <si>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</si>
  <si>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</si>
  <si>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</si>
  <si>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</si>
  <si>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</si>
  <si>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</si>
  <si>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</si>
  <si>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</si>
  <si>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</si>
  <si>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-8.1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</si>
  <si>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</si>
  <si>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</si>
  <si>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</si>
  <si>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</si>
  <si>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</si>
  <si>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</si>
  <si>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</si>
  <si>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</si>
  <si>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</si>
  <si>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</si>
  <si>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</si>
  <si>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</si>
  <si>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</si>
  <si>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</si>
  <si>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</si>
  <si>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</si>
  <si>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</si>
  <si>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</si>
  <si>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</si>
  <si>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</si>
  <si>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</si>
  <si>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</si>
  <si>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</si>
  <si>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</si>
  <si>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</si>
  <si>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</si>
  <si>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</si>
  <si>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</si>
  <si>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</si>
  <si>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</si>
  <si>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</si>
  <si>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公共下水道事業特別会計</t>
  </si>
  <si>
    <t>-1.7</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</si>
  <si>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</si>
  <si>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</si>
  <si>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-1.8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</si>
  <si>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</si>
  <si>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</si>
  <si>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</si>
  <si>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</si>
  <si>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</si>
  <si>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</si>
  <si>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</si>
  <si>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</si>
  <si>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</si>
  <si>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</si>
  <si>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にかほ市観光開発</t>
    <rPh sb="3" eb="4">
      <t>シ</t>
    </rPh>
    <rPh sb="4" eb="6">
      <t>カンコウ</t>
    </rPh>
    <rPh sb="6" eb="8">
      <t>カイハツ</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</si>
  <si>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</si>
  <si>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</si>
  <si>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</si>
  <si>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</si>
  <si>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</si>
  <si>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</si>
  <si>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</si>
  <si>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</si>
  <si>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</si>
  <si>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</si>
  <si>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</si>
  <si>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</si>
  <si>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</si>
  <si>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</si>
  <si>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</si>
  <si>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</si>
  <si>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</si>
  <si>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</si>
  <si>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</si>
  <si>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</si>
  <si>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</si>
  <si>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</si>
  <si>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</si>
  <si>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</si>
  <si>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</si>
  <si>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</si>
  <si>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</si>
  <si>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</si>
  <si>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</si>
  <si>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</si>
  <si>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</si>
  <si>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</si>
  <si>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</si>
  <si>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</si>
  <si>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</si>
  <si>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</si>
  <si>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</si>
  <si>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</si>
  <si>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</si>
  <si>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</si>
  <si>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</si>
  <si>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</si>
  <si>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</si>
  <si>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</si>
  <si>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</si>
  <si>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</si>
  <si>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</si>
  <si>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</si>
  <si>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</si>
  <si>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</si>
  <si>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</si>
  <si>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</si>
  <si>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</si>
  <si>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</si>
  <si>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</si>
  <si>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</si>
  <si>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</si>
  <si>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</si>
  <si>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</si>
  <si>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</si>
  <si>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</si>
  <si>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</si>
  <si>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</si>
  <si>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</si>
  <si>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秋田県にかほ市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</si>
  <si>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</si>
  <si>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</si>
  <si>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</si>
  <si>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</si>
  <si>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</si>
  <si>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</si>
  <si>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</si>
  <si>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</si>
  <si>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</si>
  <si>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</si>
  <si>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</si>
  <si>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</si>
  <si>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</si>
  <si>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</si>
  <si>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</si>
  <si>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</si>
  <si>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</si>
  <si>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</si>
  <si>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</si>
  <si>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</si>
  <si>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</si>
  <si>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</si>
  <si>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</si>
  <si>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</si>
  <si>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</si>
  <si>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</si>
  <si>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</si>
  <si>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</si>
  <si>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</si>
  <si>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</si>
  <si>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</si>
  <si>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本荘由利広域市町村圏組合（特別養護老人ホーム特別会計）</t>
    <rPh sb="0" eb="12">
      <t>ホンジョウユリコウイキシチョウソンケンクミアイ</t>
    </rPh>
    <rPh sb="13" eb="15">
      <t>トクベツ</t>
    </rPh>
    <rPh sb="15" eb="17">
      <t>ヨウゴ</t>
    </rPh>
    <rPh sb="17" eb="19">
      <t>ロウジン</t>
    </rPh>
    <rPh sb="22" eb="24">
      <t>トクベツ</t>
    </rPh>
    <rPh sb="24" eb="26">
      <t>カイケイ</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</si>
  <si>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</si>
  <si>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</si>
  <si>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</si>
  <si>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</si>
  <si>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</si>
  <si>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</si>
  <si>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</si>
  <si>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</si>
  <si>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</si>
  <si>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</si>
  <si>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</si>
  <si>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</si>
  <si>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</si>
  <si>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</si>
  <si>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</si>
  <si>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</si>
  <si>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</si>
  <si>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</si>
  <si>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</si>
  <si>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</si>
  <si>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</si>
  <si>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</si>
  <si>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</si>
  <si>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</si>
  <si>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</si>
  <si>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</si>
  <si>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</si>
  <si>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</si>
  <si>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</si>
  <si>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</si>
  <si>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</si>
  <si>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</si>
  <si>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</si>
  <si>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</si>
  <si>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</si>
  <si>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</si>
  <si>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</si>
  <si>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</si>
  <si>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</si>
  <si>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</si>
  <si>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</si>
  <si>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</si>
  <si>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</si>
  <si>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</si>
  <si>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</si>
  <si>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</si>
  <si>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</si>
  <si>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</si>
  <si>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</si>
  <si>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</si>
  <si>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</si>
  <si>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</si>
  <si>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</si>
  <si>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</si>
  <si>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</si>
  <si>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</si>
  <si>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</si>
  <si>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</si>
  <si>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</si>
  <si>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</si>
  <si>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</si>
  <si>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</si>
  <si>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</si>
  <si>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</si>
  <si>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</si>
  <si>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</si>
  <si>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</si>
  <si>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</si>
  <si>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</si>
  <si>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下水道</t>
  </si>
  <si>
    <t>財政再生基準</t>
  </si>
  <si>
    <t>再差引収支</t>
    <rPh sb="0" eb="1">
      <t>サイ</t>
    </rPh>
    <rPh sb="1" eb="3">
      <t>サシヒキ</t>
    </rPh>
    <rPh sb="3" eb="5">
      <t>シュウシ</t>
    </rPh>
    <phoneticPr fontId="5"/>
  </si>
  <si>
    <t>　うち臨時財政対策債</t>
  </si>
  <si>
    <t>歳入合計</t>
  </si>
  <si>
    <t>国民健康保険事業特別会計事業勘定</t>
  </si>
  <si>
    <t>加入世帯数(世帯)</t>
  </si>
  <si>
    <t>ガス</t>
  </si>
  <si>
    <t>ラスパイレス指数</t>
    <rPh sb="6" eb="8">
      <t>シスウ</t>
    </rPh>
    <phoneticPr fontId="37"/>
  </si>
  <si>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</si>
  <si>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</si>
  <si>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</si>
  <si>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</si>
  <si>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</si>
  <si>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</si>
  <si>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</si>
  <si>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</si>
  <si>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</si>
  <si>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</si>
  <si>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</si>
  <si>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</si>
  <si>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</si>
  <si>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</si>
  <si>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</si>
  <si>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</si>
  <si>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</si>
  <si>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</si>
  <si>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</si>
  <si>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</si>
  <si>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</si>
  <si>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</si>
  <si>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</si>
  <si>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</si>
  <si>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</si>
  <si>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</si>
  <si>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</si>
  <si>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</si>
  <si>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</si>
  <si>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</si>
  <si>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</si>
  <si>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</si>
  <si>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</si>
  <si>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</si>
  <si>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</si>
  <si>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</si>
  <si>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</si>
  <si>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</si>
  <si>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</si>
  <si>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</si>
  <si>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国民健康保険事業特別会計施設勘定</t>
  </si>
  <si>
    <t>ガス事業会計</t>
  </si>
  <si>
    <t>水道事業会計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</si>
  <si>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</si>
  <si>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</si>
  <si>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</si>
  <si>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</si>
  <si>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</si>
  <si>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</si>
  <si>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</si>
  <si>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</si>
  <si>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</si>
  <si>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</si>
  <si>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</si>
  <si>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</si>
  <si>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</si>
  <si>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</si>
  <si>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</si>
  <si>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</si>
  <si>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</si>
  <si>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</si>
  <si>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</si>
  <si>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</si>
  <si>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</si>
  <si>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</si>
  <si>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</si>
  <si>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</si>
  <si>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</si>
  <si>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</si>
  <si>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</si>
  <si>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</si>
  <si>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</si>
  <si>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</si>
  <si>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</si>
  <si>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</si>
  <si>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</si>
  <si>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</si>
  <si>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</si>
  <si>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</si>
  <si>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</si>
  <si>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</si>
  <si>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</si>
  <si>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</si>
  <si>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</si>
  <si>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</si>
  <si>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</si>
  <si>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</si>
  <si>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</si>
  <si>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</si>
  <si>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</si>
  <si>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</si>
  <si>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</si>
  <si>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</si>
  <si>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</si>
  <si>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</si>
  <si>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</si>
  <si>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</si>
  <si>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</si>
  <si>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</si>
  <si>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</si>
  <si>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</si>
  <si>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</si>
  <si>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</si>
  <si>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</si>
  <si>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</si>
  <si>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</si>
  <si>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</si>
  <si>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</si>
  <si>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</si>
  <si>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</si>
  <si>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H28</t>
  </si>
  <si>
    <t>H30</t>
  </si>
  <si>
    <t>その他会計（赤字）</t>
  </si>
  <si>
    <t>H27末</t>
  </si>
  <si>
    <t>H26末</t>
  </si>
  <si>
    <t>H28末</t>
  </si>
  <si>
    <t>H29末</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</si>
  <si>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</si>
  <si>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</si>
  <si>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</si>
  <si>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</si>
  <si>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社会教育施設整備基金</t>
    <rPh sb="0" eb="2">
      <t>シャカイ</t>
    </rPh>
    <rPh sb="2" eb="4">
      <t>キョウイク</t>
    </rPh>
    <rPh sb="4" eb="6">
      <t>シセツ</t>
    </rPh>
    <rPh sb="6" eb="8">
      <t>セイビ</t>
    </rPh>
    <rPh sb="8" eb="10">
      <t>キキン</t>
    </rPh>
    <phoneticPr fontId="5"/>
  </si>
  <si>
    <t>山﨑科学教育振興基金</t>
    <rPh sb="0" eb="2">
      <t>ヤマザキ</t>
    </rPh>
    <rPh sb="2" eb="4">
      <t>カガク</t>
    </rPh>
    <rPh sb="4" eb="6">
      <t>キョウイク</t>
    </rPh>
    <rPh sb="6" eb="8">
      <t>シンコウ</t>
    </rPh>
    <rPh sb="8" eb="10">
      <t>キキン</t>
    </rPh>
    <phoneticPr fontId="5"/>
  </si>
  <si>
    <t>白瀬南極探検隊記念館施設整備基金</t>
    <rPh sb="0" eb="2">
      <t>シラセ</t>
    </rPh>
    <rPh sb="2" eb="4">
      <t>ナンキョク</t>
    </rPh>
    <rPh sb="4" eb="6">
      <t>タンケン</t>
    </rPh>
    <rPh sb="6" eb="7">
      <t>タイ</t>
    </rPh>
    <rPh sb="7" eb="9">
      <t>キネン</t>
    </rPh>
    <rPh sb="9" eb="10">
      <t>カン</t>
    </rPh>
    <rPh sb="10" eb="12">
      <t>シセツ</t>
    </rPh>
    <rPh sb="12" eb="14">
      <t>セイビ</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</si>
  <si>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</si>
  <si>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</si>
  <si>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</si>
  <si>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参考　）</t>
    <rPh sb="2" eb="4">
      <t>サンコウ</t>
    </rPh>
    <phoneticPr fontId="41"/>
  </si>
  <si>
    <t>当該団体値</t>
    <rPh sb="0" eb="2">
      <t>トウガイ</t>
    </rPh>
    <rPh sb="2" eb="4">
      <t>ダンタイ</t>
    </rPh>
    <rPh sb="4" eb="5">
      <t>アタイ</t>
    </rPh>
    <phoneticPr fontId="41"/>
  </si>
  <si>
    <t>将来負担比率</t>
    <phoneticPr fontId="41"/>
  </si>
  <si>
    <t>有形固定資産減価償却率</t>
    <phoneticPr fontId="41"/>
  </si>
  <si>
    <t>類似団体内平均値</t>
    <phoneticPr fontId="4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</si>
  <si>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</si>
  <si>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実質公債費比率</t>
    <phoneticPr fontId="41"/>
  </si>
  <si>
    <t xml:space="preserve"> </t>
    <phoneticPr fontId="41"/>
  </si>
  <si>
    <t xml:space="preserve"> </t>
    <phoneticPr fontId="41"/>
  </si>
  <si>
    <t>　有形固定資産減価償却率は類似団体と比較して低い水準となっているものの、道路等の工作物を除く建物の償却率は体育館では90％超、市民会館では100％などとなっており、老朽化が進んでいる。将来負担比率においても、任意繰上償還の継続実施による地方債残高の抑制により年々改善傾向にはあるが、類似団体と比較して以前として高い水準にある。
　今後課題となる各公共施設等の老朽化対策は将来負担の過度な増加を防ぎつつ、公共施設等総合管理計画に基づいて適切な対策に取り組むとともに、地方債の新規発行の精査や基金残高の確保により将来負担比率の改善に努める。</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2" eb="23">
      <t>ヒク</t>
    </rPh>
    <rPh sb="24" eb="26">
      <t>スイジュン</t>
    </rPh>
    <rPh sb="36" eb="38">
      <t>ドウロ</t>
    </rPh>
    <rPh sb="38" eb="39">
      <t>トウ</t>
    </rPh>
    <rPh sb="40" eb="43">
      <t>コウサクブツ</t>
    </rPh>
    <rPh sb="44" eb="45">
      <t>ノゾ</t>
    </rPh>
    <rPh sb="46" eb="48">
      <t>タテモノ</t>
    </rPh>
    <rPh sb="49" eb="51">
      <t>ショウキャク</t>
    </rPh>
    <rPh sb="51" eb="52">
      <t>リツ</t>
    </rPh>
    <rPh sb="53" eb="56">
      <t>タイイクカン</t>
    </rPh>
    <rPh sb="61" eb="62">
      <t>チョウ</t>
    </rPh>
    <rPh sb="63" eb="65">
      <t>シミン</t>
    </rPh>
    <rPh sb="65" eb="67">
      <t>カイカン</t>
    </rPh>
    <rPh sb="82" eb="85">
      <t>ロウキュウカ</t>
    </rPh>
    <rPh sb="86" eb="87">
      <t>スス</t>
    </rPh>
    <rPh sb="92" eb="94">
      <t>ショウライ</t>
    </rPh>
    <rPh sb="94" eb="96">
      <t>フタン</t>
    </rPh>
    <rPh sb="96" eb="98">
      <t>ヒリツ</t>
    </rPh>
    <rPh sb="104" eb="106">
      <t>ニンイ</t>
    </rPh>
    <rPh sb="106" eb="108">
      <t>クリアゲ</t>
    </rPh>
    <rPh sb="108" eb="110">
      <t>ショウカン</t>
    </rPh>
    <rPh sb="111" eb="113">
      <t>ケイゾク</t>
    </rPh>
    <rPh sb="113" eb="115">
      <t>ジッシ</t>
    </rPh>
    <rPh sb="118" eb="121">
      <t>チホウサイ</t>
    </rPh>
    <rPh sb="121" eb="123">
      <t>ザンダカ</t>
    </rPh>
    <rPh sb="124" eb="126">
      <t>ヨクセイ</t>
    </rPh>
    <rPh sb="129" eb="131">
      <t>ネンネン</t>
    </rPh>
    <rPh sb="131" eb="133">
      <t>カイゼン</t>
    </rPh>
    <rPh sb="133" eb="135">
      <t>ケイコウ</t>
    </rPh>
    <rPh sb="141" eb="143">
      <t>ルイジ</t>
    </rPh>
    <rPh sb="143" eb="145">
      <t>ダンタイ</t>
    </rPh>
    <rPh sb="146" eb="148">
      <t>ヒカク</t>
    </rPh>
    <rPh sb="150" eb="152">
      <t>イゼン</t>
    </rPh>
    <rPh sb="155" eb="156">
      <t>タカ</t>
    </rPh>
    <rPh sb="157" eb="159">
      <t>スイジュン</t>
    </rPh>
    <rPh sb="165" eb="167">
      <t>コンゴ</t>
    </rPh>
    <rPh sb="167" eb="169">
      <t>カダイ</t>
    </rPh>
    <rPh sb="172" eb="173">
      <t>カク</t>
    </rPh>
    <rPh sb="173" eb="175">
      <t>コウキョウ</t>
    </rPh>
    <rPh sb="175" eb="177">
      <t>シセツ</t>
    </rPh>
    <rPh sb="177" eb="178">
      <t>トウ</t>
    </rPh>
    <rPh sb="179" eb="182">
      <t>ロウキュウカ</t>
    </rPh>
    <rPh sb="182" eb="184">
      <t>タイサク</t>
    </rPh>
    <rPh sb="185" eb="187">
      <t>ショウライ</t>
    </rPh>
    <rPh sb="187" eb="189">
      <t>フタン</t>
    </rPh>
    <rPh sb="190" eb="192">
      <t>カド</t>
    </rPh>
    <rPh sb="193" eb="195">
      <t>ゾウカ</t>
    </rPh>
    <rPh sb="196" eb="197">
      <t>フセ</t>
    </rPh>
    <rPh sb="201" eb="203">
      <t>コウキョウ</t>
    </rPh>
    <rPh sb="203" eb="205">
      <t>シセツ</t>
    </rPh>
    <rPh sb="205" eb="206">
      <t>トウ</t>
    </rPh>
    <rPh sb="206" eb="208">
      <t>ソウゴウ</t>
    </rPh>
    <rPh sb="208" eb="210">
      <t>カンリ</t>
    </rPh>
    <rPh sb="210" eb="212">
      <t>ケイカク</t>
    </rPh>
    <rPh sb="213" eb="214">
      <t>モト</t>
    </rPh>
    <rPh sb="217" eb="219">
      <t>テキセツ</t>
    </rPh>
    <rPh sb="220" eb="222">
      <t>タイサク</t>
    </rPh>
    <rPh sb="223" eb="224">
      <t>ト</t>
    </rPh>
    <rPh sb="225" eb="226">
      <t>ク</t>
    </rPh>
    <rPh sb="232" eb="235">
      <t>チホウサイ</t>
    </rPh>
    <rPh sb="236" eb="238">
      <t>シンキ</t>
    </rPh>
    <rPh sb="238" eb="240">
      <t>ハッコウ</t>
    </rPh>
    <rPh sb="241" eb="243">
      <t>セイサ</t>
    </rPh>
    <rPh sb="244" eb="246">
      <t>キキン</t>
    </rPh>
    <rPh sb="246" eb="248">
      <t>ザンダカ</t>
    </rPh>
    <rPh sb="249" eb="251">
      <t>カクホ</t>
    </rPh>
    <rPh sb="254" eb="256">
      <t>ショウライ</t>
    </rPh>
    <rPh sb="256" eb="258">
      <t>フタン</t>
    </rPh>
    <rPh sb="258" eb="260">
      <t>ヒリツ</t>
    </rPh>
    <rPh sb="261" eb="263">
      <t>カイゼン</t>
    </rPh>
    <rPh sb="264" eb="265">
      <t>ツト</t>
    </rPh>
    <phoneticPr fontId="41"/>
  </si>
  <si>
    <t>　将来負担比率は類似団体と比較して高い水準にあるが、前年度比で4.6％改善した。任意繰上償還による地方債残高の抑制が比率改善の要因として挙げられる。なお、公営企業債等繰入金は増加傾向にあるものの、公共下水道事業・農業集落排水事業において資本費平準化債を発行し、繰入金の平準化を図っており、直近では熱回収施設や観光拠点センター整備など大型事業を実施しながらも着実に比率を改善している。
　実質公債費比率は、平成29年度に実施した任意繰上償還により平成30年度の元利償還金は減少したが、普通交付税の減などにより標準財政規模が減少したため、前年度比で0.1％悪化した。1％以下の低金利が続く現在、既往債の借換などを継続する予定であり公債費の抑制に努め、次年度以降も同比率は10％前後を維持できる見込みである。</t>
    <rPh sb="1" eb="3">
      <t>ショウライ</t>
    </rPh>
    <rPh sb="3" eb="5">
      <t>フタン</t>
    </rPh>
    <rPh sb="5" eb="7">
      <t>ヒリツ</t>
    </rPh>
    <rPh sb="8" eb="10">
      <t>ルイジ</t>
    </rPh>
    <rPh sb="10" eb="12">
      <t>ダンタイ</t>
    </rPh>
    <rPh sb="13" eb="15">
      <t>ヒカク</t>
    </rPh>
    <rPh sb="17" eb="18">
      <t>タカ</t>
    </rPh>
    <rPh sb="19" eb="21">
      <t>スイジュン</t>
    </rPh>
    <rPh sb="26" eb="29">
      <t>ゼンネンド</t>
    </rPh>
    <rPh sb="29" eb="30">
      <t>ヒ</t>
    </rPh>
    <rPh sb="35" eb="37">
      <t>カイゼン</t>
    </rPh>
    <rPh sb="40" eb="42">
      <t>ニンイ</t>
    </rPh>
    <rPh sb="42" eb="44">
      <t>クリアゲ</t>
    </rPh>
    <rPh sb="44" eb="46">
      <t>ショウカン</t>
    </rPh>
    <rPh sb="49" eb="52">
      <t>チホウサイ</t>
    </rPh>
    <rPh sb="52" eb="54">
      <t>ザンダカ</t>
    </rPh>
    <rPh sb="55" eb="57">
      <t>ヨクセイ</t>
    </rPh>
    <rPh sb="58" eb="60">
      <t>ヒリツ</t>
    </rPh>
    <rPh sb="60" eb="62">
      <t>カイゼン</t>
    </rPh>
    <rPh sb="63" eb="65">
      <t>ヨウイン</t>
    </rPh>
    <rPh sb="68" eb="69">
      <t>ア</t>
    </rPh>
    <rPh sb="77" eb="79">
      <t>コウエイ</t>
    </rPh>
    <rPh sb="79" eb="81">
      <t>キギョウ</t>
    </rPh>
    <rPh sb="81" eb="82">
      <t>サイ</t>
    </rPh>
    <rPh sb="82" eb="83">
      <t>トウ</t>
    </rPh>
    <rPh sb="83" eb="85">
      <t>クリイレ</t>
    </rPh>
    <rPh sb="85" eb="86">
      <t>キン</t>
    </rPh>
    <rPh sb="87" eb="89">
      <t>ゾウカ</t>
    </rPh>
    <rPh sb="89" eb="91">
      <t>ケイコウ</t>
    </rPh>
    <rPh sb="98" eb="100">
      <t>コウキョウ</t>
    </rPh>
    <rPh sb="100" eb="103">
      <t>ゲスイドウ</t>
    </rPh>
    <rPh sb="103" eb="105">
      <t>ジギョウ</t>
    </rPh>
    <rPh sb="106" eb="108">
      <t>ノウギョウ</t>
    </rPh>
    <rPh sb="108" eb="110">
      <t>シュウラク</t>
    </rPh>
    <rPh sb="110" eb="112">
      <t>ハイスイ</t>
    </rPh>
    <rPh sb="112" eb="114">
      <t>ジギョウ</t>
    </rPh>
    <rPh sb="118" eb="120">
      <t>シホン</t>
    </rPh>
    <rPh sb="120" eb="121">
      <t>ヒ</t>
    </rPh>
    <rPh sb="121" eb="124">
      <t>ヘイジュンカ</t>
    </rPh>
    <rPh sb="124" eb="125">
      <t>サイ</t>
    </rPh>
    <rPh sb="126" eb="128">
      <t>ハッコウ</t>
    </rPh>
    <rPh sb="130" eb="132">
      <t>クリイレ</t>
    </rPh>
    <rPh sb="132" eb="133">
      <t>キン</t>
    </rPh>
    <rPh sb="134" eb="137">
      <t>ヘイジュンカ</t>
    </rPh>
    <rPh sb="138" eb="139">
      <t>ハカ</t>
    </rPh>
    <rPh sb="144" eb="146">
      <t>チョッキン</t>
    </rPh>
    <rPh sb="148" eb="149">
      <t>ネツ</t>
    </rPh>
    <rPh sb="149" eb="151">
      <t>カイシュウ</t>
    </rPh>
    <rPh sb="151" eb="153">
      <t>シセツ</t>
    </rPh>
    <rPh sb="154" eb="156">
      <t>カンコウ</t>
    </rPh>
    <rPh sb="156" eb="158">
      <t>キョテン</t>
    </rPh>
    <rPh sb="162" eb="164">
      <t>セイビ</t>
    </rPh>
    <rPh sb="166" eb="168">
      <t>オオガタ</t>
    </rPh>
    <rPh sb="168" eb="170">
      <t>ジギョウ</t>
    </rPh>
    <rPh sb="171" eb="173">
      <t>ジッシ</t>
    </rPh>
    <rPh sb="178" eb="180">
      <t>チャクジツ</t>
    </rPh>
    <rPh sb="181" eb="183">
      <t>ヒリツ</t>
    </rPh>
    <rPh sb="184" eb="186">
      <t>カイゼン</t>
    </rPh>
    <rPh sb="193" eb="195">
      <t>ジッシツ</t>
    </rPh>
    <rPh sb="195" eb="198">
      <t>コウサイヒ</t>
    </rPh>
    <rPh sb="198" eb="200">
      <t>ヒリツ</t>
    </rPh>
    <rPh sb="202" eb="204">
      <t>ヘイセイ</t>
    </rPh>
    <rPh sb="206" eb="208">
      <t>ネンド</t>
    </rPh>
    <rPh sb="209" eb="211">
      <t>ジッシ</t>
    </rPh>
    <rPh sb="213" eb="215">
      <t>ニンイ</t>
    </rPh>
    <rPh sb="215" eb="217">
      <t>クリアゲ</t>
    </rPh>
    <rPh sb="217" eb="219">
      <t>ショウカン</t>
    </rPh>
    <rPh sb="222" eb="224">
      <t>ヘイセイ</t>
    </rPh>
    <rPh sb="226" eb="228">
      <t>ネンド</t>
    </rPh>
    <rPh sb="229" eb="231">
      <t>ガンリ</t>
    </rPh>
    <rPh sb="231" eb="234">
      <t>ショウカンキン</t>
    </rPh>
    <rPh sb="235" eb="237">
      <t>ゲンショウ</t>
    </rPh>
    <rPh sb="241" eb="243">
      <t>フツウ</t>
    </rPh>
    <rPh sb="243" eb="246">
      <t>コウフゼイ</t>
    </rPh>
    <rPh sb="247" eb="248">
      <t>ゲン</t>
    </rPh>
    <rPh sb="253" eb="255">
      <t>ヒョウジュン</t>
    </rPh>
    <rPh sb="255" eb="257">
      <t>ザイセイ</t>
    </rPh>
    <rPh sb="257" eb="259">
      <t>キボ</t>
    </rPh>
    <rPh sb="260" eb="262">
      <t>ゲンショウ</t>
    </rPh>
    <rPh sb="267" eb="270">
      <t>ゼンネンド</t>
    </rPh>
    <rPh sb="270" eb="271">
      <t>ヒ</t>
    </rPh>
    <rPh sb="276" eb="278">
      <t>アッカ</t>
    </rPh>
    <rPh sb="283" eb="285">
      <t>イカ</t>
    </rPh>
    <rPh sb="286" eb="289">
      <t>テイキンリ</t>
    </rPh>
    <rPh sb="290" eb="291">
      <t>ツヅ</t>
    </rPh>
    <rPh sb="292" eb="294">
      <t>ゲンザイ</t>
    </rPh>
    <rPh sb="295" eb="297">
      <t>キオウ</t>
    </rPh>
    <rPh sb="297" eb="298">
      <t>サイ</t>
    </rPh>
    <rPh sb="299" eb="301">
      <t>カリカエ</t>
    </rPh>
    <rPh sb="304" eb="306">
      <t>ケイゾク</t>
    </rPh>
    <rPh sb="308" eb="310">
      <t>ヨテイ</t>
    </rPh>
    <rPh sb="313" eb="315">
      <t>コウサイ</t>
    </rPh>
    <rPh sb="315" eb="316">
      <t>ヒ</t>
    </rPh>
    <rPh sb="317" eb="319">
      <t>ヨクセイ</t>
    </rPh>
    <rPh sb="320" eb="321">
      <t>ツト</t>
    </rPh>
    <rPh sb="323" eb="326">
      <t>ジネンド</t>
    </rPh>
    <rPh sb="326" eb="328">
      <t>イコウ</t>
    </rPh>
    <rPh sb="329" eb="330">
      <t>ドウ</t>
    </rPh>
    <rPh sb="330" eb="332">
      <t>ヒリツ</t>
    </rPh>
    <rPh sb="336" eb="338">
      <t>ゼンゴ</t>
    </rPh>
    <rPh sb="339" eb="341">
      <t>イジ</t>
    </rPh>
    <rPh sb="344" eb="346">
      <t>ミコ</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</si>
</sst>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xf numFmtId="0" fontId="40" fillId="0" borderId="0">
      <alignment vertical="center"/>
    </xf>
    <xf numFmtId="0" fontId="40" fillId="0" borderId="0">
      <alignment vertical="center"/>
    </xf>
    <xf numFmtId="0" fontId="40" fillId="0" borderId="0"/>
    <xf numFmtId="0" fontId="40" fillId="0" borderId="0"/>
    <xf numFmtId="0" fontId="44"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0" fillId="3" borderId="0" xfId="20" applyFill="1" applyAlignment="1" applyProtection="1">
      <alignment vertical="center"/>
      <protection hidden="1"/>
    </xf>
    <xf numFmtId="0" fontId="42" fillId="0" borderId="0" xfId="21" applyFont="1">
      <alignment vertical="center"/>
    </xf>
    <xf numFmtId="0" fontId="40" fillId="3" borderId="0" xfId="20" applyFill="1" applyAlignment="1">
      <alignment vertical="center"/>
    </xf>
    <xf numFmtId="0" fontId="40" fillId="3" borderId="0" xfId="20" applyFill="1"/>
    <xf numFmtId="0" fontId="40" fillId="3" borderId="0" xfId="20" applyFill="1" applyProtection="1">
      <protection hidden="1"/>
    </xf>
    <xf numFmtId="0" fontId="42" fillId="0" borderId="30" xfId="21" applyFont="1" applyBorder="1">
      <alignment vertical="center"/>
    </xf>
    <xf numFmtId="0" fontId="42" fillId="0" borderId="23" xfId="21" applyFont="1" applyBorder="1">
      <alignment vertical="center"/>
    </xf>
    <xf numFmtId="181" fontId="42" fillId="0" borderId="23" xfId="21" applyNumberFormat="1" applyFont="1" applyBorder="1">
      <alignment vertical="center"/>
    </xf>
    <xf numFmtId="0" fontId="42" fillId="0" borderId="16" xfId="21" applyFont="1" applyBorder="1">
      <alignment vertical="center"/>
    </xf>
    <xf numFmtId="0" fontId="43" fillId="0" borderId="0" xfId="21" applyFont="1">
      <alignment vertical="center"/>
    </xf>
    <xf numFmtId="0" fontId="42" fillId="0" borderId="42" xfId="21" applyFont="1" applyBorder="1">
      <alignment vertical="center"/>
    </xf>
    <xf numFmtId="0" fontId="42" fillId="0" borderId="14" xfId="21" applyFont="1" applyBorder="1">
      <alignment vertical="center"/>
    </xf>
    <xf numFmtId="0" fontId="42" fillId="0" borderId="31" xfId="21" applyFont="1" applyBorder="1">
      <alignment vertical="center"/>
    </xf>
    <xf numFmtId="0" fontId="42" fillId="0" borderId="34" xfId="21" applyFont="1" applyBorder="1">
      <alignment vertical="center"/>
    </xf>
    <xf numFmtId="0" fontId="42" fillId="0" borderId="15" xfId="21" applyFont="1" applyBorder="1">
      <alignment vertical="center"/>
    </xf>
    <xf numFmtId="0" fontId="42" fillId="0" borderId="35" xfId="21" applyFont="1" applyBorder="1">
      <alignment vertical="center"/>
    </xf>
    <xf numFmtId="0" fontId="43" fillId="0" borderId="30" xfId="21" applyFont="1" applyBorder="1">
      <alignment vertical="center"/>
    </xf>
    <xf numFmtId="184" fontId="44" fillId="0" borderId="0" xfId="21" applyNumberFormat="1" applyFont="1">
      <alignment vertical="center"/>
    </xf>
    <xf numFmtId="184" fontId="42" fillId="0" borderId="0" xfId="21" applyNumberFormat="1" applyFont="1">
      <alignment vertical="center"/>
    </xf>
    <xf numFmtId="183" fontId="42" fillId="3" borderId="0" xfId="22" applyNumberFormat="1" applyFont="1" applyFill="1" applyAlignment="1">
      <alignment vertical="center" wrapText="1"/>
    </xf>
    <xf numFmtId="49" fontId="42" fillId="3" borderId="0" xfId="22" applyNumberFormat="1" applyFont="1" applyFill="1" applyAlignment="1">
      <alignment horizontal="center" vertical="center" wrapText="1"/>
    </xf>
    <xf numFmtId="49" fontId="42" fillId="3" borderId="0" xfId="22" applyNumberFormat="1" applyFont="1" applyFill="1" applyAlignment="1">
      <alignment horizontal="center" vertical="center"/>
    </xf>
    <xf numFmtId="184" fontId="42" fillId="0" borderId="42" xfId="21" applyNumberFormat="1" applyFont="1" applyBorder="1">
      <alignment vertical="center"/>
    </xf>
    <xf numFmtId="184" fontId="42" fillId="0" borderId="14" xfId="21" applyNumberFormat="1" applyFont="1" applyBorder="1">
      <alignment vertical="center"/>
    </xf>
    <xf numFmtId="191" fontId="42" fillId="0" borderId="0" xfId="21" applyNumberFormat="1" applyFont="1">
      <alignment vertical="center"/>
    </xf>
    <xf numFmtId="184" fontId="42" fillId="0" borderId="31" xfId="21" applyNumberFormat="1" applyFont="1" applyBorder="1">
      <alignment vertical="center"/>
    </xf>
    <xf numFmtId="184" fontId="42" fillId="0" borderId="34" xfId="21" applyNumberFormat="1" applyFont="1" applyBorder="1">
      <alignment vertical="center"/>
    </xf>
    <xf numFmtId="181" fontId="42" fillId="0" borderId="34" xfId="21" applyNumberFormat="1" applyFont="1" applyBorder="1">
      <alignment vertical="center"/>
    </xf>
    <xf numFmtId="184" fontId="42" fillId="0" borderId="15" xfId="21" applyNumberFormat="1" applyFont="1" applyBorder="1">
      <alignment vertical="center"/>
    </xf>
    <xf numFmtId="0" fontId="43" fillId="0" borderId="42" xfId="21" applyFont="1" applyBorder="1">
      <alignment vertical="center"/>
    </xf>
    <xf numFmtId="0" fontId="42" fillId="0" borderId="0" xfId="22" applyFont="1">
      <alignment vertical="center"/>
    </xf>
    <xf numFmtId="181" fontId="42" fillId="0" borderId="0" xfId="22" applyNumberFormat="1" applyFont="1">
      <alignment vertical="center"/>
    </xf>
    <xf numFmtId="184" fontId="40" fillId="0" borderId="0" xfId="23" applyNumberFormat="1" applyAlignment="1">
      <alignment vertical="center"/>
    </xf>
    <xf numFmtId="182" fontId="40" fillId="0" borderId="0" xfId="24" applyNumberFormat="1" applyAlignment="1">
      <alignment horizontal="right" vertical="center"/>
    </xf>
    <xf numFmtId="179" fontId="40" fillId="0" borderId="0" xfId="24" applyNumberFormat="1" applyAlignment="1">
      <alignment horizontal="right" vertical="center"/>
    </xf>
    <xf numFmtId="184" fontId="42" fillId="3" borderId="0" xfId="21" applyNumberFormat="1" applyFont="1" applyFill="1" applyAlignment="1">
      <alignment vertical="center" wrapText="1"/>
    </xf>
    <xf numFmtId="184" fontId="40" fillId="0" borderId="0" xfId="23" applyNumberFormat="1" applyAlignment="1">
      <alignment horizontal="center" vertical="center"/>
    </xf>
    <xf numFmtId="0" fontId="45" fillId="0" borderId="0" xfId="25" applyFont="1">
      <alignment vertical="center"/>
    </xf>
    <xf numFmtId="180" fontId="42"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2" fillId="0" borderId="0" xfId="21" applyFont="1" applyAlignment="1">
      <alignment horizontal="center" vertical="center"/>
    </xf>
    <xf numFmtId="179" fontId="42" fillId="3" borderId="0" xfId="22" applyNumberFormat="1" applyFont="1" applyFill="1" applyAlignment="1">
      <alignment horizontal="center" vertical="center" wrapText="1"/>
    </xf>
    <xf numFmtId="179" fontId="42" fillId="3" borderId="74" xfId="22" applyNumberFormat="1" applyFont="1" applyFill="1" applyBorder="1" applyAlignment="1">
      <alignment horizontal="center" vertical="center"/>
    </xf>
    <xf numFmtId="184" fontId="40" fillId="0" borderId="0" xfId="21" applyNumberFormat="1" applyAlignment="1">
      <alignment horizontal="center" vertical="center"/>
    </xf>
    <xf numFmtId="179" fontId="42" fillId="0" borderId="0" xfId="21" applyNumberFormat="1" applyFont="1" applyAlignment="1">
      <alignment horizontal="center" vertical="center"/>
    </xf>
    <xf numFmtId="183" fontId="42" fillId="3" borderId="74" xfId="22" applyNumberFormat="1" applyFont="1" applyFill="1" applyBorder="1" applyAlignment="1">
      <alignment horizontal="center" vertical="center" wrapText="1"/>
    </xf>
    <xf numFmtId="0" fontId="42" fillId="0" borderId="74" xfId="21" applyFont="1" applyBorder="1" applyAlignment="1">
      <alignment horizontal="center" vertical="center"/>
    </xf>
    <xf numFmtId="179" fontId="42" fillId="3" borderId="0" xfId="22" applyNumberFormat="1" applyFont="1" applyFill="1" applyAlignment="1">
      <alignment horizontal="center" vertical="center"/>
    </xf>
    <xf numFmtId="0" fontId="42" fillId="0" borderId="30" xfId="21" applyFont="1" applyBorder="1" applyAlignment="1" applyProtection="1">
      <alignment horizontal="left" vertical="top" wrapText="1"/>
      <protection locked="0"/>
    </xf>
    <xf numFmtId="0" fontId="42" fillId="0" borderId="23" xfId="21" applyFont="1" applyBorder="1" applyAlignment="1" applyProtection="1">
      <alignment horizontal="left" vertical="top" wrapText="1"/>
      <protection locked="0"/>
    </xf>
    <xf numFmtId="0" fontId="42" fillId="0" borderId="16" xfId="21" applyFont="1" applyBorder="1" applyAlignment="1" applyProtection="1">
      <alignment horizontal="left" vertical="top" wrapText="1"/>
      <protection locked="0"/>
    </xf>
    <xf numFmtId="0" fontId="42" fillId="0" borderId="42" xfId="21" applyFont="1" applyBorder="1" applyAlignment="1" applyProtection="1">
      <alignment horizontal="left" vertical="top" wrapText="1"/>
      <protection locked="0"/>
    </xf>
    <xf numFmtId="0" fontId="42" fillId="0" borderId="0" xfId="21" applyFont="1" applyAlignment="1" applyProtection="1">
      <alignment horizontal="left" vertical="top" wrapText="1"/>
      <protection locked="0"/>
    </xf>
    <xf numFmtId="0" fontId="42" fillId="0" borderId="14" xfId="21" applyFont="1" applyBorder="1" applyAlignment="1" applyProtection="1">
      <alignment horizontal="left" vertical="top" wrapText="1"/>
      <protection locked="0"/>
    </xf>
    <xf numFmtId="0" fontId="42" fillId="0" borderId="31" xfId="21" applyFont="1" applyBorder="1" applyAlignment="1" applyProtection="1">
      <alignment horizontal="left" vertical="top" wrapText="1"/>
      <protection locked="0"/>
    </xf>
    <xf numFmtId="0" fontId="42" fillId="0" borderId="34" xfId="21" applyFont="1" applyBorder="1" applyAlignment="1" applyProtection="1">
      <alignment horizontal="left" vertical="top" wrapText="1"/>
      <protection locked="0"/>
    </xf>
    <xf numFmtId="0" fontId="42" fillId="0" borderId="15" xfId="21" applyFont="1" applyBorder="1" applyAlignment="1" applyProtection="1">
      <alignment horizontal="left" vertical="top" wrapText="1"/>
      <protection locked="0"/>
    </xf>
    <xf numFmtId="179" fontId="42" fillId="3" borderId="188" xfId="22" applyNumberFormat="1" applyFont="1" applyFill="1" applyBorder="1" applyAlignment="1">
      <alignment horizontal="center" vertical="center"/>
    </xf>
    <xf numFmtId="183" fontId="42" fillId="3" borderId="0" xfId="22" applyNumberFormat="1" applyFont="1" applyFill="1" applyAlignment="1">
      <alignment horizontal="center" vertical="center" wrapText="1"/>
    </xf>
    <xf numFmtId="0" fontId="42" fillId="0" borderId="32" xfId="21" applyFont="1" applyBorder="1" applyAlignment="1">
      <alignment horizontal="center" vertical="center"/>
    </xf>
    <xf numFmtId="0" fontId="42" fillId="0" borderId="35" xfId="21" applyFont="1" applyBorder="1" applyAlignment="1">
      <alignment horizontal="center" vertical="center"/>
    </xf>
    <xf numFmtId="0" fontId="42" fillId="0" borderId="37" xfId="21" applyFont="1" applyBorder="1" applyAlignment="1">
      <alignment horizontal="center" vertical="center"/>
    </xf>
    <xf numFmtId="183" fontId="42"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78864</c:v>
                </c:pt>
                <c:pt idx="3">
                  <c:v>85042</c:v>
                </c:pt>
                <c:pt idx="4">
                  <c:v>83774</c:v>
                </c:pt>
              </c:numCache>
            </c:numRef>
          </c:val>
          <c:smooth val="0"/>
          <c:extLst>
            <c:ext xmlns:c16="http://schemas.microsoft.com/office/drawing/2014/chart" uri="{C3380CC4-5D6E-409C-BE32-E72D297353CC}">
              <c16:uniqueId val="{00000000-C723-40AB-9CC3-F1AF75DE5E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79826</c:v>
                </c:pt>
                <c:pt idx="1">
                  <c:v>161156</c:v>
                </c:pt>
                <c:pt idx="2">
                  <c:v>80031</c:v>
                </c:pt>
                <c:pt idx="3">
                  <c:v>75190</c:v>
                </c:pt>
                <c:pt idx="4">
                  <c:v>51754</c:v>
                </c:pt>
              </c:numCache>
            </c:numRef>
          </c:val>
          <c:smooth val="0"/>
          <c:extLst>
            <c:ext xmlns:c16="http://schemas.microsoft.com/office/drawing/2014/chart" uri="{C3380CC4-5D6E-409C-BE32-E72D297353CC}">
              <c16:uniqueId val="{00000001-C723-40AB-9CC3-F1AF75DE5EDD}"/>
            </c:ext>
          </c:extLst>
        </c:ser>
        <c:dLbls>
          <c:showLegendKey val="0"/>
          <c:showVal val="0"/>
          <c:showCatName val="0"/>
          <c:showSerName val="0"/>
          <c:showPercent val="0"/>
          <c:showBubbleSize val="0"/>
        </c:dLbls>
        <c:marker val="1"/>
        <c:smooth val="0"/>
        <c:axId val="259518848"/>
        <c:axId val="259520768"/>
      </c:lineChart>
      <c:catAx>
        <c:axId val="25951884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59520768"/>
        <c:crosses val="autoZero"/>
        <c:auto val="1"/>
        <c:lblAlgn val="ctr"/>
        <c:lblOffset val="100"/>
        <c:tickLblSkip val="1"/>
        <c:noMultiLvlLbl val="0"/>
      </c:catAx>
      <c:valAx>
        <c:axId val="259520768"/>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5951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2.31</c:v>
                </c:pt>
                <c:pt idx="1">
                  <c:v>2.72</c:v>
                </c:pt>
                <c:pt idx="2">
                  <c:v>2.4300000000000002</c:v>
                </c:pt>
                <c:pt idx="3">
                  <c:v>1.93</c:v>
                </c:pt>
                <c:pt idx="4">
                  <c:v>2.0699999999999998</c:v>
                </c:pt>
              </c:numCache>
            </c:numRef>
          </c:val>
          <c:extLst>
            <c:ext xmlns:c16="http://schemas.microsoft.com/office/drawing/2014/chart" uri="{C3380CC4-5D6E-409C-BE32-E72D297353CC}">
              <c16:uniqueId val="{00000000-4556-40E3-8049-D5A1C1FCE6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25.9</c:v>
                </c:pt>
                <c:pt idx="1">
                  <c:v>26.54</c:v>
                </c:pt>
                <c:pt idx="2">
                  <c:v>25.86</c:v>
                </c:pt>
                <c:pt idx="3">
                  <c:v>25.42</c:v>
                </c:pt>
                <c:pt idx="4">
                  <c:v>24.86</c:v>
                </c:pt>
              </c:numCache>
            </c:numRef>
          </c:val>
          <c:extLst>
            <c:ext xmlns:c16="http://schemas.microsoft.com/office/drawing/2014/chart" uri="{C3380CC4-5D6E-409C-BE32-E72D297353CC}">
              <c16:uniqueId val="{00000001-4556-40E3-8049-D5A1C1FCE61B}"/>
            </c:ext>
          </c:extLst>
        </c:ser>
        <c:dLbls>
          <c:showLegendKey val="0"/>
          <c:showVal val="0"/>
          <c:showCatName val="0"/>
          <c:showSerName val="0"/>
          <c:showPercent val="0"/>
          <c:showBubbleSize val="0"/>
        </c:dLbls>
        <c:gapWidth val="250"/>
        <c:overlap val="100"/>
        <c:axId val="40406400"/>
        <c:axId val="4042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4.0599999999999996</c:v>
                </c:pt>
                <c:pt idx="1">
                  <c:v>9.0299999999999994</c:v>
                </c:pt>
                <c:pt idx="2">
                  <c:v>6.87</c:v>
                </c:pt>
                <c:pt idx="3">
                  <c:v>8.1199999999999992</c:v>
                </c:pt>
                <c:pt idx="4">
                  <c:v>5.73</c:v>
                </c:pt>
              </c:numCache>
            </c:numRef>
          </c:val>
          <c:smooth val="0"/>
          <c:extLst>
            <c:ext xmlns:c16="http://schemas.microsoft.com/office/drawing/2014/chart" uri="{C3380CC4-5D6E-409C-BE32-E72D297353CC}">
              <c16:uniqueId val="{00000002-4556-40E3-8049-D5A1C1FCE61B}"/>
            </c:ext>
          </c:extLst>
        </c:ser>
        <c:dLbls>
          <c:showLegendKey val="0"/>
          <c:showVal val="0"/>
          <c:showCatName val="0"/>
          <c:showSerName val="0"/>
          <c:showPercent val="0"/>
          <c:showBubbleSize val="0"/>
        </c:dLbls>
        <c:marker val="1"/>
        <c:smooth val="0"/>
        <c:axId val="40406400"/>
        <c:axId val="40424960"/>
      </c:lineChart>
      <c:catAx>
        <c:axId val="404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424960"/>
        <c:crosses val="autoZero"/>
        <c:auto val="1"/>
        <c:lblAlgn val="ctr"/>
        <c:lblOffset val="100"/>
        <c:tickLblSkip val="1"/>
        <c:noMultiLvlLbl val="0"/>
      </c:catAx>
      <c:valAx>
        <c:axId val="4042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4064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616A-4029-A7F0-D92987CD2F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6A-4029-A7F0-D92987CD2F6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2-616A-4029-A7F0-D92987CD2F6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7.0000000000000007E-2</c:v>
                </c:pt>
                <c:pt idx="8">
                  <c:v>#N/A</c:v>
                </c:pt>
                <c:pt idx="9">
                  <c:v>0.03</c:v>
                </c:pt>
              </c:numCache>
            </c:numRef>
          </c:val>
          <c:extLst>
            <c:ext xmlns:c16="http://schemas.microsoft.com/office/drawing/2014/chart" uri="{C3380CC4-5D6E-409C-BE32-E72D297353CC}">
              <c16:uniqueId val="{00000003-616A-4029-A7F0-D92987CD2F6C}"/>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0.13</c:v>
                </c:pt>
                <c:pt idx="4">
                  <c:v>#N/A</c:v>
                </c:pt>
                <c:pt idx="5">
                  <c:v>0.14000000000000001</c:v>
                </c:pt>
                <c:pt idx="6">
                  <c:v>#N/A</c:v>
                </c:pt>
                <c:pt idx="7">
                  <c:v>0.11</c:v>
                </c:pt>
                <c:pt idx="8">
                  <c:v>#N/A</c:v>
                </c:pt>
                <c:pt idx="9">
                  <c:v>0.17</c:v>
                </c:pt>
              </c:numCache>
            </c:numRef>
          </c:val>
          <c:extLst>
            <c:ext xmlns:c16="http://schemas.microsoft.com/office/drawing/2014/chart" uri="{C3380CC4-5D6E-409C-BE32-E72D297353CC}">
              <c16:uniqueId val="{00000004-616A-4029-A7F0-D92987CD2F6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0.14000000000000001</c:v>
                </c:pt>
                <c:pt idx="4">
                  <c:v>#N/A</c:v>
                </c:pt>
                <c:pt idx="5">
                  <c:v>0.27</c:v>
                </c:pt>
                <c:pt idx="6">
                  <c:v>#N/A</c:v>
                </c:pt>
                <c:pt idx="7">
                  <c:v>0.22</c:v>
                </c:pt>
                <c:pt idx="8">
                  <c:v>#N/A</c:v>
                </c:pt>
                <c:pt idx="9">
                  <c:v>0.26</c:v>
                </c:pt>
              </c:numCache>
            </c:numRef>
          </c:val>
          <c:extLst>
            <c:ext xmlns:c16="http://schemas.microsoft.com/office/drawing/2014/chart" uri="{C3380CC4-5D6E-409C-BE32-E72D297353CC}">
              <c16:uniqueId val="{00000005-616A-4029-A7F0-D92987CD2F6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0.27</c:v>
                </c:pt>
                <c:pt idx="4">
                  <c:v>#N/A</c:v>
                </c:pt>
                <c:pt idx="5">
                  <c:v>0.32</c:v>
                </c:pt>
                <c:pt idx="6">
                  <c:v>#N/A</c:v>
                </c:pt>
                <c:pt idx="7">
                  <c:v>0.25</c:v>
                </c:pt>
                <c:pt idx="8">
                  <c:v>#N/A</c:v>
                </c:pt>
                <c:pt idx="9">
                  <c:v>0.37</c:v>
                </c:pt>
              </c:numCache>
            </c:numRef>
          </c:val>
          <c:extLst>
            <c:ext xmlns:c16="http://schemas.microsoft.com/office/drawing/2014/chart" uri="{C3380CC4-5D6E-409C-BE32-E72D297353CC}">
              <c16:uniqueId val="{00000006-616A-4029-A7F0-D92987CD2F6C}"/>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0.57999999999999996</c:v>
                </c:pt>
                <c:pt idx="2">
                  <c:v>#N/A</c:v>
                </c:pt>
                <c:pt idx="3">
                  <c:v>0.37</c:v>
                </c:pt>
                <c:pt idx="4">
                  <c:v>#N/A</c:v>
                </c:pt>
                <c:pt idx="5">
                  <c:v>0.28000000000000003</c:v>
                </c:pt>
                <c:pt idx="6">
                  <c:v>#N/A</c:v>
                </c:pt>
                <c:pt idx="7">
                  <c:v>1.01</c:v>
                </c:pt>
                <c:pt idx="8">
                  <c:v>#N/A</c:v>
                </c:pt>
                <c:pt idx="9">
                  <c:v>1.34</c:v>
                </c:pt>
              </c:numCache>
            </c:numRef>
          </c:val>
          <c:extLst>
            <c:ext xmlns:c16="http://schemas.microsoft.com/office/drawing/2014/chart" uri="{C3380CC4-5D6E-409C-BE32-E72D297353CC}">
              <c16:uniqueId val="{00000007-616A-4029-A7F0-D92987CD2F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2.31</c:v>
                </c:pt>
                <c:pt idx="2">
                  <c:v>#N/A</c:v>
                </c:pt>
                <c:pt idx="3">
                  <c:v>2.72</c:v>
                </c:pt>
                <c:pt idx="4">
                  <c:v>#N/A</c:v>
                </c:pt>
                <c:pt idx="5">
                  <c:v>2.4300000000000002</c:v>
                </c:pt>
                <c:pt idx="6">
                  <c:v>#N/A</c:v>
                </c:pt>
                <c:pt idx="7">
                  <c:v>1.92</c:v>
                </c:pt>
                <c:pt idx="8">
                  <c:v>#N/A</c:v>
                </c:pt>
                <c:pt idx="9">
                  <c:v>2.06</c:v>
                </c:pt>
              </c:numCache>
            </c:numRef>
          </c:val>
          <c:extLst>
            <c:ext xmlns:c16="http://schemas.microsoft.com/office/drawing/2014/chart" uri="{C3380CC4-5D6E-409C-BE32-E72D297353CC}">
              <c16:uniqueId val="{00000008-616A-4029-A7F0-D92987CD2F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2.84</c:v>
                </c:pt>
                <c:pt idx="2">
                  <c:v>#N/A</c:v>
                </c:pt>
                <c:pt idx="3">
                  <c:v>3.96</c:v>
                </c:pt>
                <c:pt idx="4">
                  <c:v>#N/A</c:v>
                </c:pt>
                <c:pt idx="5">
                  <c:v>3.39</c:v>
                </c:pt>
                <c:pt idx="6">
                  <c:v>#N/A</c:v>
                </c:pt>
                <c:pt idx="7">
                  <c:v>4.3499999999999996</c:v>
                </c:pt>
                <c:pt idx="8">
                  <c:v>#N/A</c:v>
                </c:pt>
                <c:pt idx="9">
                  <c:v>5.23</c:v>
                </c:pt>
              </c:numCache>
            </c:numRef>
          </c:val>
          <c:extLst>
            <c:ext xmlns:c16="http://schemas.microsoft.com/office/drawing/2014/chart" uri="{C3380CC4-5D6E-409C-BE32-E72D297353CC}">
              <c16:uniqueId val="{00000009-616A-4029-A7F0-D92987CD2F6C}"/>
            </c:ext>
          </c:extLst>
        </c:ser>
        <c:dLbls>
          <c:showLegendKey val="0"/>
          <c:showVal val="0"/>
          <c:showCatName val="0"/>
          <c:showSerName val="0"/>
          <c:showPercent val="0"/>
          <c:showBubbleSize val="0"/>
        </c:dLbls>
        <c:gapWidth val="150"/>
        <c:overlap val="100"/>
        <c:axId val="267736576"/>
        <c:axId val="267738112"/>
      </c:barChart>
      <c:catAx>
        <c:axId val="2677365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7738112"/>
        <c:crosses val="autoZero"/>
        <c:auto val="1"/>
        <c:lblAlgn val="ctr"/>
        <c:lblOffset val="100"/>
        <c:tickLblSkip val="1"/>
        <c:noMultiLvlLbl val="0"/>
      </c:catAx>
      <c:valAx>
        <c:axId val="26773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773657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1699</c:v>
                </c:pt>
                <c:pt idx="5">
                  <c:v>1742</c:v>
                </c:pt>
                <c:pt idx="8">
                  <c:v>1798</c:v>
                </c:pt>
                <c:pt idx="11">
                  <c:v>1877</c:v>
                </c:pt>
                <c:pt idx="14">
                  <c:v>1884</c:v>
                </c:pt>
              </c:numCache>
            </c:numRef>
          </c:val>
          <c:extLst>
            <c:ext xmlns:c16="http://schemas.microsoft.com/office/drawing/2014/chart" uri="{C3380CC4-5D6E-409C-BE32-E72D297353CC}">
              <c16:uniqueId val="{00000000-B51D-4A1A-8F8B-50DFAA644F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1D-4A1A-8F8B-50DFAA644F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5</c:v>
                </c:pt>
                <c:pt idx="6">
                  <c:v>5</c:v>
                </c:pt>
                <c:pt idx="9">
                  <c:v>4</c:v>
                </c:pt>
                <c:pt idx="12">
                  <c:v>0</c:v>
                </c:pt>
              </c:numCache>
            </c:numRef>
          </c:val>
          <c:extLst>
            <c:ext xmlns:c16="http://schemas.microsoft.com/office/drawing/2014/chart" uri="{C3380CC4-5D6E-409C-BE32-E72D297353CC}">
              <c16:uniqueId val="{00000002-B51D-4A1A-8F8B-50DFAA644F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30</c:v>
                </c:pt>
                <c:pt idx="6">
                  <c:v>12</c:v>
                </c:pt>
                <c:pt idx="9">
                  <c:v>13</c:v>
                </c:pt>
                <c:pt idx="12">
                  <c:v>9</c:v>
                </c:pt>
              </c:numCache>
            </c:numRef>
          </c:val>
          <c:extLst>
            <c:ext xmlns:c16="http://schemas.microsoft.com/office/drawing/2014/chart" uri="{C3380CC4-5D6E-409C-BE32-E72D297353CC}">
              <c16:uniqueId val="{00000003-B51D-4A1A-8F8B-50DFAA644F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631</c:v>
                </c:pt>
                <c:pt idx="3">
                  <c:v>651</c:v>
                </c:pt>
                <c:pt idx="6">
                  <c:v>651</c:v>
                </c:pt>
                <c:pt idx="9">
                  <c:v>740</c:v>
                </c:pt>
                <c:pt idx="12">
                  <c:v>799</c:v>
                </c:pt>
              </c:numCache>
            </c:numRef>
          </c:val>
          <c:extLst>
            <c:ext xmlns:c16="http://schemas.microsoft.com/office/drawing/2014/chart" uri="{C3380CC4-5D6E-409C-BE32-E72D297353CC}">
              <c16:uniqueId val="{00000004-B51D-4A1A-8F8B-50DFAA644F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1D-4A1A-8F8B-50DFAA644F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1D-4A1A-8F8B-50DFAA644F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1701</c:v>
                </c:pt>
                <c:pt idx="3">
                  <c:v>1780</c:v>
                </c:pt>
                <c:pt idx="6">
                  <c:v>1812</c:v>
                </c:pt>
                <c:pt idx="9">
                  <c:v>1904</c:v>
                </c:pt>
                <c:pt idx="12">
                  <c:v>1786</c:v>
                </c:pt>
              </c:numCache>
            </c:numRef>
          </c:val>
          <c:extLst>
            <c:ext xmlns:c16="http://schemas.microsoft.com/office/drawing/2014/chart" uri="{C3380CC4-5D6E-409C-BE32-E72D297353CC}">
              <c16:uniqueId val="{00000007-B51D-4A1A-8F8B-50DFAA644F0C}"/>
            </c:ext>
          </c:extLst>
        </c:ser>
        <c:dLbls>
          <c:showLegendKey val="0"/>
          <c:showVal val="0"/>
          <c:showCatName val="0"/>
          <c:showSerName val="0"/>
          <c:showPercent val="0"/>
          <c:showBubbleSize val="0"/>
        </c:dLbls>
        <c:gapWidth val="100"/>
        <c:overlap val="100"/>
        <c:axId val="268358784"/>
        <c:axId val="26836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672</c:v>
                </c:pt>
                <c:pt idx="2">
                  <c:v>#N/A</c:v>
                </c:pt>
                <c:pt idx="3">
                  <c:v>#N/A</c:v>
                </c:pt>
                <c:pt idx="4">
                  <c:v>724</c:v>
                </c:pt>
                <c:pt idx="5">
                  <c:v>#N/A</c:v>
                </c:pt>
                <c:pt idx="6">
                  <c:v>#N/A</c:v>
                </c:pt>
                <c:pt idx="7">
                  <c:v>682</c:v>
                </c:pt>
                <c:pt idx="8">
                  <c:v>#N/A</c:v>
                </c:pt>
                <c:pt idx="9">
                  <c:v>#N/A</c:v>
                </c:pt>
                <c:pt idx="10">
                  <c:v>784</c:v>
                </c:pt>
                <c:pt idx="11">
                  <c:v>#N/A</c:v>
                </c:pt>
                <c:pt idx="12">
                  <c:v>#N/A</c:v>
                </c:pt>
                <c:pt idx="13">
                  <c:v>710</c:v>
                </c:pt>
                <c:pt idx="14">
                  <c:v>#N/A</c:v>
                </c:pt>
              </c:numCache>
            </c:numRef>
          </c:val>
          <c:smooth val="0"/>
          <c:extLst>
            <c:ext xmlns:c16="http://schemas.microsoft.com/office/drawing/2014/chart" uri="{C3380CC4-5D6E-409C-BE32-E72D297353CC}">
              <c16:uniqueId val="{00000008-B51D-4A1A-8F8B-50DFAA644F0C}"/>
            </c:ext>
          </c:extLst>
        </c:ser>
        <c:dLbls>
          <c:showLegendKey val="0"/>
          <c:showVal val="0"/>
          <c:showCatName val="0"/>
          <c:showSerName val="0"/>
          <c:showPercent val="0"/>
          <c:showBubbleSize val="0"/>
        </c:dLbls>
        <c:marker val="1"/>
        <c:smooth val="0"/>
        <c:axId val="268358784"/>
        <c:axId val="268360704"/>
      </c:lineChart>
      <c:catAx>
        <c:axId val="2683587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8360704"/>
        <c:crosses val="autoZero"/>
        <c:auto val="1"/>
        <c:lblAlgn val="ctr"/>
        <c:lblOffset val="100"/>
        <c:tickLblSkip val="1"/>
        <c:noMultiLvlLbl val="0"/>
      </c:catAx>
      <c:valAx>
        <c:axId val="26836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83587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20953</c:v>
                </c:pt>
                <c:pt idx="5">
                  <c:v>21618</c:v>
                </c:pt>
                <c:pt idx="8">
                  <c:v>21239</c:v>
                </c:pt>
                <c:pt idx="11">
                  <c:v>20657</c:v>
                </c:pt>
                <c:pt idx="14">
                  <c:v>20188</c:v>
                </c:pt>
              </c:numCache>
            </c:numRef>
          </c:val>
          <c:extLst>
            <c:ext xmlns:c16="http://schemas.microsoft.com/office/drawing/2014/chart" uri="{C3380CC4-5D6E-409C-BE32-E72D297353CC}">
              <c16:uniqueId val="{00000000-D0F2-466C-B091-F3C852E1C5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397</c:v>
                </c:pt>
                <c:pt idx="5">
                  <c:v>363</c:v>
                </c:pt>
                <c:pt idx="8">
                  <c:v>324</c:v>
                </c:pt>
                <c:pt idx="11">
                  <c:v>265</c:v>
                </c:pt>
                <c:pt idx="14">
                  <c:v>218</c:v>
                </c:pt>
              </c:numCache>
            </c:numRef>
          </c:val>
          <c:extLst>
            <c:ext xmlns:c16="http://schemas.microsoft.com/office/drawing/2014/chart" uri="{C3380CC4-5D6E-409C-BE32-E72D297353CC}">
              <c16:uniqueId val="{00000001-D0F2-466C-B091-F3C852E1C5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3484</c:v>
                </c:pt>
                <c:pt idx="5">
                  <c:v>3488</c:v>
                </c:pt>
                <c:pt idx="8">
                  <c:v>3474</c:v>
                </c:pt>
                <c:pt idx="11">
                  <c:v>3486</c:v>
                </c:pt>
                <c:pt idx="14">
                  <c:v>3437</c:v>
                </c:pt>
              </c:numCache>
            </c:numRef>
          </c:val>
          <c:extLst>
            <c:ext xmlns:c16="http://schemas.microsoft.com/office/drawing/2014/chart" uri="{C3380CC4-5D6E-409C-BE32-E72D297353CC}">
              <c16:uniqueId val="{00000002-D0F2-466C-B091-F3C852E1C5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2-466C-B091-F3C852E1C5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2-466C-B091-F3C852E1C5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2-466C-B091-F3C852E1C5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2271</c:v>
                </c:pt>
                <c:pt idx="3">
                  <c:v>1992</c:v>
                </c:pt>
                <c:pt idx="6">
                  <c:v>1831</c:v>
                </c:pt>
                <c:pt idx="9">
                  <c:v>1726</c:v>
                </c:pt>
                <c:pt idx="12">
                  <c:v>1627</c:v>
                </c:pt>
              </c:numCache>
            </c:numRef>
          </c:val>
          <c:extLst>
            <c:ext xmlns:c16="http://schemas.microsoft.com/office/drawing/2014/chart" uri="{C3380CC4-5D6E-409C-BE32-E72D297353CC}">
              <c16:uniqueId val="{00000006-D0F2-466C-B091-F3C852E1C5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c:v>
                </c:pt>
                <c:pt idx="3">
                  <c:v>43</c:v>
                </c:pt>
                <c:pt idx="6">
                  <c:v>43</c:v>
                </c:pt>
                <c:pt idx="9">
                  <c:v>30</c:v>
                </c:pt>
                <c:pt idx="12">
                  <c:v>22</c:v>
                </c:pt>
              </c:numCache>
            </c:numRef>
          </c:val>
          <c:extLst>
            <c:ext xmlns:c16="http://schemas.microsoft.com/office/drawing/2014/chart" uri="{C3380CC4-5D6E-409C-BE32-E72D297353CC}">
              <c16:uniqueId val="{00000007-D0F2-466C-B091-F3C852E1C5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12767</c:v>
                </c:pt>
                <c:pt idx="3">
                  <c:v>12741</c:v>
                </c:pt>
                <c:pt idx="6">
                  <c:v>12562</c:v>
                </c:pt>
                <c:pt idx="9">
                  <c:v>12198</c:v>
                </c:pt>
                <c:pt idx="12">
                  <c:v>12419</c:v>
                </c:pt>
              </c:numCache>
            </c:numRef>
          </c:val>
          <c:extLst>
            <c:ext xmlns:c16="http://schemas.microsoft.com/office/drawing/2014/chart" uri="{C3380CC4-5D6E-409C-BE32-E72D297353CC}">
              <c16:uniqueId val="{00000008-D0F2-466C-B091-F3C852E1C5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8</c:v>
                </c:pt>
                <c:pt idx="6">
                  <c:v>4</c:v>
                </c:pt>
                <c:pt idx="9">
                  <c:v>0</c:v>
                </c:pt>
                <c:pt idx="12">
                  <c:v>0</c:v>
                </c:pt>
              </c:numCache>
            </c:numRef>
          </c:val>
          <c:extLst>
            <c:ext xmlns:c16="http://schemas.microsoft.com/office/drawing/2014/chart" uri="{C3380CC4-5D6E-409C-BE32-E72D297353CC}">
              <c16:uniqueId val="{00000009-D0F2-466C-B091-F3C852E1C5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18019</c:v>
                </c:pt>
                <c:pt idx="3">
                  <c:v>18400</c:v>
                </c:pt>
                <c:pt idx="6">
                  <c:v>17382</c:v>
                </c:pt>
                <c:pt idx="9">
                  <c:v>16205</c:v>
                </c:pt>
                <c:pt idx="12">
                  <c:v>15126</c:v>
                </c:pt>
              </c:numCache>
            </c:numRef>
          </c:val>
          <c:extLst>
            <c:ext xmlns:c16="http://schemas.microsoft.com/office/drawing/2014/chart" uri="{C3380CC4-5D6E-409C-BE32-E72D297353CC}">
              <c16:uniqueId val="{0000000A-D0F2-466C-B091-F3C852E1C513}"/>
            </c:ext>
          </c:extLst>
        </c:ser>
        <c:dLbls>
          <c:showLegendKey val="0"/>
          <c:showVal val="0"/>
          <c:showCatName val="0"/>
          <c:showSerName val="0"/>
          <c:showPercent val="0"/>
          <c:showBubbleSize val="0"/>
        </c:dLbls>
        <c:gapWidth val="100"/>
        <c:overlap val="100"/>
        <c:axId val="268422528"/>
        <c:axId val="26843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8309</c:v>
                </c:pt>
                <c:pt idx="2">
                  <c:v>#N/A</c:v>
                </c:pt>
                <c:pt idx="3">
                  <c:v>#N/A</c:v>
                </c:pt>
                <c:pt idx="4">
                  <c:v>7714</c:v>
                </c:pt>
                <c:pt idx="5">
                  <c:v>#N/A</c:v>
                </c:pt>
                <c:pt idx="6">
                  <c:v>#N/A</c:v>
                </c:pt>
                <c:pt idx="7">
                  <c:v>6784</c:v>
                </c:pt>
                <c:pt idx="8">
                  <c:v>#N/A</c:v>
                </c:pt>
                <c:pt idx="9">
                  <c:v>#N/A</c:v>
                </c:pt>
                <c:pt idx="10">
                  <c:v>5752</c:v>
                </c:pt>
                <c:pt idx="11">
                  <c:v>#N/A</c:v>
                </c:pt>
                <c:pt idx="12">
                  <c:v>#N/A</c:v>
                </c:pt>
                <c:pt idx="13">
                  <c:v>5350</c:v>
                </c:pt>
                <c:pt idx="14">
                  <c:v>#N/A</c:v>
                </c:pt>
              </c:numCache>
            </c:numRef>
          </c:val>
          <c:smooth val="0"/>
          <c:extLst>
            <c:ext xmlns:c16="http://schemas.microsoft.com/office/drawing/2014/chart" uri="{C3380CC4-5D6E-409C-BE32-E72D297353CC}">
              <c16:uniqueId val="{0000000B-D0F2-466C-B091-F3C852E1C513}"/>
            </c:ext>
          </c:extLst>
        </c:ser>
        <c:dLbls>
          <c:showLegendKey val="0"/>
          <c:showVal val="0"/>
          <c:showCatName val="0"/>
          <c:showSerName val="0"/>
          <c:showPercent val="0"/>
          <c:showBubbleSize val="0"/>
        </c:dLbls>
        <c:marker val="1"/>
        <c:smooth val="0"/>
        <c:axId val="268422528"/>
        <c:axId val="268432896"/>
      </c:lineChart>
      <c:catAx>
        <c:axId val="2684225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68432896"/>
        <c:crosses val="autoZero"/>
        <c:auto val="1"/>
        <c:lblAlgn val="ctr"/>
        <c:lblOffset val="100"/>
        <c:tickLblSkip val="1"/>
        <c:noMultiLvlLbl val="0"/>
      </c:catAx>
      <c:valAx>
        <c:axId val="26843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84225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2422</c:v>
                </c:pt>
                <c:pt idx="1">
                  <c:v>2356</c:v>
                </c:pt>
                <c:pt idx="2">
                  <c:v>2284</c:v>
                </c:pt>
              </c:numCache>
            </c:numRef>
          </c:val>
          <c:extLst>
            <c:ext xmlns:c16="http://schemas.microsoft.com/office/drawing/2014/chart" uri="{C3380CC4-5D6E-409C-BE32-E72D297353CC}">
              <c16:uniqueId val="{00000000-530D-47AF-AD1B-2FC133A169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0</c:v>
                </c:pt>
              </c:numCache>
            </c:numRef>
          </c:val>
          <c:extLst>
            <c:ext xmlns:c16="http://schemas.microsoft.com/office/drawing/2014/chart" uri="{C3380CC4-5D6E-409C-BE32-E72D297353CC}">
              <c16:uniqueId val="{00000001-530D-47AF-AD1B-2FC133A169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2362</c:v>
                </c:pt>
                <c:pt idx="1">
                  <c:v>2444</c:v>
                </c:pt>
                <c:pt idx="2">
                  <c:v>2448</c:v>
                </c:pt>
              </c:numCache>
            </c:numRef>
          </c:val>
          <c:extLst>
            <c:ext xmlns:c16="http://schemas.microsoft.com/office/drawing/2014/chart" uri="{C3380CC4-5D6E-409C-BE32-E72D297353CC}">
              <c16:uniqueId val="{00000002-530D-47AF-AD1B-2FC133A169B6}"/>
            </c:ext>
          </c:extLst>
        </c:ser>
        <c:dLbls>
          <c:showLegendKey val="0"/>
          <c:showVal val="0"/>
          <c:showCatName val="0"/>
          <c:showSerName val="0"/>
          <c:showPercent val="0"/>
          <c:showBubbleSize val="0"/>
        </c:dLbls>
        <c:gapWidth val="120"/>
        <c:overlap val="100"/>
        <c:axId val="268735232"/>
        <c:axId val="268736768"/>
      </c:barChart>
      <c:catAx>
        <c:axId val="2687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68736768"/>
        <c:crosses val="autoZero"/>
        <c:auto val="1"/>
        <c:lblAlgn val="ctr"/>
        <c:lblOffset val="100"/>
        <c:tickLblSkip val="1"/>
        <c:noMultiLvlLbl val="0"/>
      </c:catAx>
      <c:valAx>
        <c:axId val="268736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687352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{F7794005-4CF4-44D3-AE0C-6889F83DA198}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20E-4515-88E5-77284AE811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{45A7CE43-B1E4-4B2F-BF76-F2AA060FEF52}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0E-4515-88E5-77284AE811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{6132EB29-D99E-4B22-8DFA-F0DE7B36D6E7}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0E-4515-88E5-77284AE811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{22548A97-B271-4C63-A126-A9C3E2DD133E}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0E-4515-88E5-77284AE811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{A6CFFE25-F546-4B47-A1B6-0E6156C1D5DB}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0E-4515-88E5-77284AE811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{1D0B5714-B5BD-4D0B-B0FC-7A37840E62FE}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20E-4515-88E5-77284AE811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{8BCE5603-4B96-4F71-AEFE-8B0034BCEE5C}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20E-4515-88E5-77284AE811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{C38C934A-42EE-4A05-8A7B-4C4970D45B68}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20E-4515-88E5-77284AE811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{437CCF6D-9FB5-4279-B028-E028BF51B4D0}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20E-4515-88E5-77284AE811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27.3</c:v>
                </c:pt>
                <c:pt idx="24">
                  <c:v>29.2</c:v>
                </c:pt>
                <c:pt idx="32">
                  <c:v>31.2</c:v>
                </c:pt>
              </c:numCache>
            </c:numRef>
          </c:xVal>
          <c:yVal>
            <c:numRef>
              <c:f>公会計指標分析・財政指標組合せ分析表!$BP$51:$DC$51</c:f>
              <c:numCache>
                <c:formatCode>#,##0.0;"▲ "#,##0.0</c:formatCode>
                <c:ptCount val="40"/>
                <c:pt idx="16">
                  <c:v>88.8</c:v>
                </c:pt>
                <c:pt idx="24">
                  <c:v>77.3</c:v>
                </c:pt>
                <c:pt idx="32">
                  <c:v>72.7</c:v>
                </c:pt>
              </c:numCache>
            </c:numRef>
          </c:yVal>
          <c:smooth val="0"/>
          <c:extLst>
            <c:ext xmlns:c16="http://schemas.microsoft.com/office/drawing/2014/chart" uri="{C3380CC4-5D6E-409C-BE32-E72D297353CC}">
              <c16:uniqueId val="{00000009-B20E-4515-88E5-77284AE811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{952CDCC4-871D-40FF-A6AB-29E8F7F6415C}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20E-4515-88E5-77284AE811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{88FAB511-0D76-47D1-85FC-EF21CAF4254A}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0E-4515-88E5-77284AE811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{37660A19-96EE-445B-9053-D79CC71B6EFD}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0E-4515-88E5-77284AE811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{76FDB787-060E-45A6-B800-FF0991E60BDF}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0E-4515-88E5-77284AE811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{F0646D14-F667-4E66-A0E2-2C7B7C6D6330}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0E-4515-88E5-77284AE811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{A96A9A72-5C8A-4061-B95D-FEFD191A6102}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20E-4515-88E5-77284AE811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{C6CCC3D8-B04C-467F-B56A-54863AC6466F}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20E-4515-88E5-77284AE811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{5C7F003B-7424-49C4-B61B-378CC808D0FD}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20E-4515-88E5-77284AE811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{D6C7560E-279F-43BF-B306-9FFC177429A5}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20E-4515-88E5-77284AE811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c:ext xmlns:c16="http://schemas.microsoft.com/office/drawing/2014/chart" uri="{C3380CC4-5D6E-409C-BE32-E72D297353CC}">
              <c16:uniqueId val="{00000013-B20E-4515-88E5-77284AE811C7}"/>
            </c:ext>
          </c:extLst>
        </c:ser>
        <c:dLbls>
          <c:showLegendKey val="0"/>
          <c:showVal val="1"/>
          <c:showCatName val="0"/>
          <c:showSerName val="0"/>
          <c:showPercent val="0"/>
          <c:showBubbleSize val="0"/>
        </c:dLbls>
        <c:axId val="46179840"/>
        <c:axId val="46181760"/>
      </c:scatterChart>
      <c:valAx>
        <c:axId val="46179840"/>
        <c:scaling>
          <c:orientation val="minMax"/>
          <c:max val="61"/>
          <c:min val="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{264E9101-89B8-438E-865B-CECCE13AC2AD}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A8F-4878-9A34-0C060D9AA2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{EC9DCB18-C2FD-4F98-8750-A0827E93E3A7}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8F-4878-9A34-0C060D9AA2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{53EC968F-7724-4FF1-AB80-D256DD69DA28}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8F-4878-9A34-0C060D9AA2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{64DFA0E9-1352-483C-B87D-5BDDD37CFBC3}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8F-4878-9A34-0C060D9AA2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{D3B9D9CB-FE6F-4ECF-926D-FC8D83936FA8}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8F-4878-9A34-0C060D9AA2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{54250B6E-FD1E-43DE-BB25-2A8987C22A93}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A8F-4878-9A34-0C060D9AA2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{9D5600B2-BC7D-4524-8A90-5FD8B3ACA8A6}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A8F-4878-9A34-0C060D9AA2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{A24C0EB9-8DDC-40E8-B003-C0EEC5C63A56}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A8F-4878-9A34-0C060D9AA2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{5E9F13E8-FF18-4AEF-A3B9-250756205664}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A8F-4878-9A34-0C060D9AA2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c:v>
                </c:pt>
                <c:pt idx="24">
                  <c:v>9.6</c:v>
                </c:pt>
                <c:pt idx="32">
                  <c:v>9.6999999999999993</c:v>
                </c:pt>
              </c:numCache>
            </c:numRef>
          </c:xVal>
          <c:yVal>
            <c:numRef>
              <c:f>公会計指標分析・財政指標組合せ分析表!$BP$73:$DC$73</c:f>
              <c:numCache>
                <c:formatCode>#,##0.0;"▲ "#,##0.0</c:formatCode>
                <c:ptCount val="40"/>
                <c:pt idx="0">
                  <c:v>108.5</c:v>
                </c:pt>
                <c:pt idx="8">
                  <c:v>100.9</c:v>
                </c:pt>
                <c:pt idx="16">
                  <c:v>88.8</c:v>
                </c:pt>
                <c:pt idx="24">
                  <c:v>77.3</c:v>
                </c:pt>
                <c:pt idx="32">
                  <c:v>72.7</c:v>
                </c:pt>
              </c:numCache>
            </c:numRef>
          </c:yVal>
          <c:smooth val="0"/>
          <c:extLst>
            <c:ext xmlns:c16="http://schemas.microsoft.com/office/drawing/2014/chart" uri="{C3380CC4-5D6E-409C-BE32-E72D297353CC}">
              <c16:uniqueId val="{00000009-6A8F-4878-9A34-0C060D9AA2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{13D252D2-05E8-4B95-8F9C-5BD8E5E7082D}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A8F-4878-9A34-0C060D9AA2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{35BEFD1B-7802-4905-A8C7-1AA8ED853BF9}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8F-4878-9A34-0C060D9AA2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{A09BF026-F233-408B-BD9A-A98062CACC7E}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8F-4878-9A34-0C060D9AA2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{03D9DBBB-72DD-4224-88C8-95A115CE1301}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8F-4878-9A34-0C060D9AA2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{7BE0FB55-A963-4796-9733-5D988B8133FE}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8F-4878-9A34-0C060D9AA2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{C2A31EE2-ADF2-4567-BCC6-0F1A1957FC4C}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A8F-4878-9A34-0C060D9AA236}"/>
                </c:ext>
              </c:extLst>
            </c:dLbl>
            <c:dLbl>
              <c:idx val="16"/>
              <c:layout>
                <c:manualLayout>
                  <c:x val="-3.1697991619110633E-2"/>
                  <c:y val="-6.588330626539917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{5667BD89-C7AE-4B64-ADD7-C02C23D547FE}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A8F-4878-9A34-0C060D9AA236}"/>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{C9A714BD-4B67-4CD4-92DB-057B0EA5713C}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A8F-4878-9A34-0C060D9AA236}"/>
                </c:ext>
              </c:extLst>
            </c:dLbl>
            <c:dLbl>
              <c:idx val="32"/>
              <c:layout>
                <c:manualLayout>
                  <c:x val="-1.8235628084249993E-2"/>
                  <c:y val="-5.8949987910188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{572A6A75-5F0E-4862-B91C-1708DB2A615D}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A8F-4878-9A34-0C060D9AA2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8.6</c:v>
                </c:pt>
                <c:pt idx="24">
                  <c:v>8.5</c:v>
                </c:pt>
                <c:pt idx="32">
                  <c:v>8.5</c:v>
                </c:pt>
              </c:numCache>
            </c:numRef>
          </c:xVal>
          <c:yVal>
            <c:numRef>
              <c:f>公会計指標分析・財政指標組合せ分析表!$BP$77:$DC$77</c:f>
              <c:numCache>
                <c:formatCode>#,##0.0;"▲ "#,##0.0</c:formatCode>
                <c:ptCount val="40"/>
                <c:pt idx="0">
                  <c:v>48.6</c:v>
                </c:pt>
                <c:pt idx="8">
                  <c:v>56.8</c:v>
                </c:pt>
                <c:pt idx="16">
                  <c:v>20.2</c:v>
                </c:pt>
                <c:pt idx="24">
                  <c:v>19</c:v>
                </c:pt>
                <c:pt idx="32">
                  <c:v>15.4</c:v>
                </c:pt>
              </c:numCache>
            </c:numRef>
          </c:yVal>
          <c:smooth val="0"/>
          <c:extLst>
            <c:ext xmlns:c16="http://schemas.microsoft.com/office/drawing/2014/chart" uri="{C3380CC4-5D6E-409C-BE32-E72D297353CC}">
              <c16:uniqueId val="{00000013-6A8F-4878-9A34-0C060D9AA236}"/>
            </c:ext>
          </c:extLst>
        </c:ser>
        <c:dLbls>
          <c:showLegendKey val="0"/>
          <c:showVal val="1"/>
          <c:showCatName val="0"/>
          <c:showSerName val="0"/>
          <c:showPercent val="0"/>
          <c:showBubbleSize val="0"/>
        </c:dLbls>
        <c:axId val="84219776"/>
        <c:axId val="84234240"/>
      </c:scatterChart>
      <c:valAx>
        <c:axId val="84219776"/>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24,707
24,615
241.13
13,953,545
13,686,529
189,933
9,187,769
15,125,599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72.7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直近</a:t>
          </a:r>
          <a:r>
            <a:rPr kumimoji="1" lang="en-US" altLang="ja-JP" sz="1050">
              <a:latin typeface="ＭＳ Ｐゴシック"/>
              <a:ea typeface="ＭＳ Ｐゴシック"/>
            </a:rPr>
            <a:t>5</a:t>
          </a:r>
          <a:r>
            <a:rPr kumimoji="1" lang="ja-JP" altLang="en-US" sz="1050">
              <a:latin typeface="ＭＳ Ｐゴシック"/>
              <a:ea typeface="ＭＳ Ｐゴシック"/>
            </a:rPr>
            <a:t>年間は横ばいの状況が続き</a:t>
          </a:r>
          <a:r>
            <a:rPr kumimoji="1" lang="en-US" altLang="ja-JP" sz="1050">
              <a:latin typeface="ＭＳ Ｐゴシック"/>
              <a:ea typeface="ＭＳ Ｐゴシック"/>
            </a:rPr>
            <a:t>30</a:t>
          </a:r>
          <a:r>
            <a:rPr kumimoji="1" lang="ja-JP" altLang="en-US" sz="1050">
              <a:latin typeface="ＭＳ Ｐゴシック"/>
              <a:ea typeface="ＭＳ Ｐゴシック"/>
            </a:rPr>
            <a:t>年度も前年度と同じ水準を維持し、類似団体平均も下回っている。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a:t>
          </a:r>
          <a:r>
            <a:rPr kumimoji="1" lang="ja-JP" altLang="en-US" sz="1050">
              <a:solidFill>
                <a:schemeClr val="tx1"/>
              </a:solidFill>
              <a:latin typeface="ＭＳ Ｐゴシック"/>
              <a:ea typeface="ＭＳ Ｐゴシック"/>
            </a:rPr>
            <a:t>基準財政収入額においては大手製造業の組織再編等の影響により法人市民税が減収となっているものの、景気の回復基調に伴う給与所得の増加により個人市民税が増加したほか、再生可能エネルギー関連施設における設備投資により固定</a:t>
          </a:r>
          <a:r>
            <a:rPr kumimoji="1" lang="ja-JP" altLang="en-US" sz="1050">
              <a:latin typeface="ＭＳ Ｐゴシック"/>
              <a:ea typeface="ＭＳ Ｐゴシック"/>
            </a:rPr>
            <a:t>資産税が増加していることが主な要因であると考えられる。</a:t>
          </a:r>
          <a:endParaRPr kumimoji="1" lang="en-US" altLang="ja-JP" sz="1050">
            <a:latin typeface="ＭＳ Ｐゴシック"/>
            <a:ea typeface="ＭＳ Ｐゴシック"/>
          </a:endParaRPr>
        </a:p>
        <a:p>
          <a:r>
            <a:rPr kumimoji="1" lang="ja-JP" altLang="en-US" sz="1050">
              <a:latin typeface="ＭＳ Ｐゴシック"/>
              <a:ea typeface="ＭＳ Ｐゴシック"/>
            </a:rPr>
            <a:t>　現状の動向では、令和元年度以降も大幅な税収の増加を見込むことはできず、加えて労働人口を含めた人口減にも歯止めがかからないことから、今後も厳しい財政運営が予想される。</a:t>
          </a:r>
          <a:endParaRPr kumimoji="1" lang="en-US" altLang="ja-JP" sz="1050">
            <a:latin typeface="ＭＳ Ｐゴシック"/>
            <a:ea typeface="ＭＳ Ｐゴシック"/>
          </a:endParaRPr>
        </a:p>
        <a:p>
          <a:r>
            <a:rPr kumimoji="1" lang="ja-JP" altLang="en-US" sz="1050">
              <a:latin typeface="ＭＳ Ｐゴシック"/>
              <a:ea typeface="ＭＳ Ｐゴシック"/>
            </a:rPr>
            <a:t>　企業誘致による雇用や外国人材の受入、子育て支援などによる人口減少対策を最優先課題とし、将来的な財政基盤の強化に努める。</a:t>
          </a:r>
          <a:endParaRPr kumimoji="1" lang="en-US" altLang="ja-JP" sz="105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8445"/>
    <xdr:sp macro="" textlink="">
      <xdr:nvSpPr>
        <xdr:cNvPr id="65" name="財政力最小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74930</xdr:rowOff>
    </xdr:from>
    <xdr:to>
      <xdr:col>23</xdr:col>
      <xdr:colOff>133350</xdr:colOff>
      <xdr:row>43</xdr:row>
      <xdr:rowOff>74930</xdr:rowOff>
    </xdr:to>
    <xdr:cxnSp macro="">
      <xdr:nvCxnSpPr>
        <xdr:cNvPr id="69" name="直線コネクタ 68"/>
        <xdr:cNvCxnSpPr/>
      </xdr:nvCxnSpPr>
      <xdr:spPr>
        <a:xfrm>
          <a:off x="4114800" y="7447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111760</xdr:rowOff>
    </xdr:from>
    <xdr:ext cx="762000" cy="258445"/>
    <xdr:sp macro="" textlink="">
      <xdr:nvSpPr>
        <xdr:cNvPr id="70" name="財政力平均値テキスト"/>
        <xdr:cNvSpPr txBox="1"/>
      </xdr:nvSpPr>
      <xdr:spPr>
        <a:xfrm>
          <a:off x="5041900" y="7141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74930</xdr:rowOff>
    </xdr:to>
    <xdr:cxnSp macro="">
      <xdr:nvCxnSpPr>
        <xdr:cNvPr id="72" name="直線コネクタ 71"/>
        <xdr:cNvCxnSpPr/>
      </xdr:nvCxnSpPr>
      <xdr:spPr>
        <a:xfrm>
          <a:off x="3225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35560</xdr:rowOff>
    </xdr:from>
    <xdr:ext cx="736600" cy="259080"/>
    <xdr:sp macro="" textlink="">
      <xdr:nvSpPr>
        <xdr:cNvPr id="74" name="テキスト ボックス 73"/>
        <xdr:cNvSpPr txBox="1"/>
      </xdr:nvSpPr>
      <xdr:spPr>
        <a:xfrm>
          <a:off x="3733800" y="7065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9080"/>
    <xdr:sp macro="" textlink="">
      <xdr:nvSpPr>
        <xdr:cNvPr id="77" name="テキスト ボックス 76"/>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34925</xdr:rowOff>
    </xdr:from>
    <xdr:to>
      <xdr:col>11</xdr:col>
      <xdr:colOff>31750</xdr:colOff>
      <xdr:row>43</xdr:row>
      <xdr:rowOff>55245</xdr:rowOff>
    </xdr:to>
    <xdr:cxnSp macro="">
      <xdr:nvCxnSpPr>
        <xdr:cNvPr id="78" name="直線コネクタ 77"/>
        <xdr:cNvCxnSpPr/>
      </xdr:nvCxnSpPr>
      <xdr:spPr>
        <a:xfrm>
          <a:off x="1447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5080</xdr:rowOff>
    </xdr:from>
    <xdr:to>
      <xdr:col>11</xdr:col>
      <xdr:colOff>82550</xdr:colOff>
      <xdr:row>41</xdr:row>
      <xdr:rowOff>106680</xdr:rowOff>
    </xdr:to>
    <xdr:sp macro="" textlink="">
      <xdr:nvSpPr>
        <xdr:cNvPr id="79" name="フローチャート: 判断 78"/>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116840</xdr:rowOff>
    </xdr:from>
    <xdr:ext cx="762000" cy="259080"/>
    <xdr:sp macro="" textlink="">
      <xdr:nvSpPr>
        <xdr:cNvPr id="80" name="テキスト ボックス 79"/>
        <xdr:cNvSpPr txBox="1"/>
      </xdr:nvSpPr>
      <xdr:spPr>
        <a:xfrm>
          <a:off x="1955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146685</xdr:rowOff>
    </xdr:from>
    <xdr:ext cx="762000" cy="258445"/>
    <xdr:sp macro="" textlink="">
      <xdr:nvSpPr>
        <xdr:cNvPr id="82" name="テキスト ボックス 81"/>
        <xdr:cNvSpPr txBox="1"/>
      </xdr:nvSpPr>
      <xdr:spPr>
        <a:xfrm>
          <a:off x="1066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24130</xdr:rowOff>
    </xdr:from>
    <xdr:to>
      <xdr:col>23</xdr:col>
      <xdr:colOff>184150</xdr:colOff>
      <xdr:row>43</xdr:row>
      <xdr:rowOff>125730</xdr:rowOff>
    </xdr:to>
    <xdr:sp macro="" textlink="">
      <xdr:nvSpPr>
        <xdr:cNvPr id="88" name="楕円 87"/>
        <xdr:cNvSpPr/>
      </xdr:nvSpPr>
      <xdr:spPr>
        <a:xfrm>
          <a:off x="49022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167640</xdr:rowOff>
    </xdr:from>
    <xdr:ext cx="762000" cy="258445"/>
    <xdr:sp macro="" textlink="">
      <xdr:nvSpPr>
        <xdr:cNvPr id="89" name="財政力該当値テキスト"/>
        <xdr:cNvSpPr txBox="1"/>
      </xdr:nvSpPr>
      <xdr:spPr>
        <a:xfrm>
          <a:off x="5041900" y="7368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24130</xdr:rowOff>
    </xdr:from>
    <xdr:to>
      <xdr:col>19</xdr:col>
      <xdr:colOff>184150</xdr:colOff>
      <xdr:row>43</xdr:row>
      <xdr:rowOff>125730</xdr:rowOff>
    </xdr:to>
    <xdr:sp macro="" textlink="">
      <xdr:nvSpPr>
        <xdr:cNvPr id="90" name="楕円 89"/>
        <xdr:cNvSpPr/>
      </xdr:nvSpPr>
      <xdr:spPr>
        <a:xfrm>
          <a:off x="4064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110490</xdr:rowOff>
    </xdr:from>
    <xdr:ext cx="736600" cy="258445"/>
    <xdr:sp macro="" textlink="">
      <xdr:nvSpPr>
        <xdr:cNvPr id="91" name="テキスト ボックス 90"/>
        <xdr:cNvSpPr txBox="1"/>
      </xdr:nvSpPr>
      <xdr:spPr>
        <a:xfrm>
          <a:off x="3733800" y="7482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96" name="楕円 95"/>
        <xdr:cNvSpPr/>
      </xdr:nvSpPr>
      <xdr:spPr>
        <a:xfrm>
          <a:off x="1397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70485</xdr:rowOff>
    </xdr:from>
    <xdr:ext cx="762000" cy="259080"/>
    <xdr:sp macro="" textlink="">
      <xdr:nvSpPr>
        <xdr:cNvPr id="97" name="テキスト ボックス 96"/>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en-US" altLang="ja-JP" sz="1050">
              <a:latin typeface="ＭＳ Ｐゴシック"/>
              <a:ea typeface="ＭＳ Ｐゴシック"/>
            </a:rPr>
            <a:t>28</a:t>
          </a:r>
          <a:r>
            <a:rPr kumimoji="1" lang="ja-JP" altLang="en-US" sz="1050">
              <a:latin typeface="ＭＳ Ｐゴシック"/>
              <a:ea typeface="ＭＳ Ｐゴシック"/>
            </a:rPr>
            <a:t>年度以降上がり続けており、</a:t>
          </a:r>
          <a:r>
            <a:rPr kumimoji="1" lang="en-US" altLang="ja-JP" sz="1050">
              <a:latin typeface="ＭＳ Ｐゴシック"/>
              <a:ea typeface="ＭＳ Ｐゴシック"/>
            </a:rPr>
            <a:t>30</a:t>
          </a:r>
          <a:r>
            <a:rPr kumimoji="1" lang="ja-JP" altLang="en-US" sz="1050">
              <a:latin typeface="ＭＳ Ｐゴシック"/>
              <a:ea typeface="ＭＳ Ｐゴシック"/>
            </a:rPr>
            <a:t>年度は前年度比</a:t>
          </a:r>
          <a:r>
            <a:rPr kumimoji="1" lang="en-US" altLang="ja-JP" sz="1050">
              <a:latin typeface="ＭＳ Ｐゴシック"/>
              <a:ea typeface="ＭＳ Ｐゴシック"/>
            </a:rPr>
            <a:t>0.5</a:t>
          </a:r>
          <a:r>
            <a:rPr kumimoji="1" lang="ja-JP" altLang="en-US" sz="1050">
              <a:latin typeface="ＭＳ Ｐゴシック"/>
              <a:ea typeface="ＭＳ Ｐゴシック"/>
            </a:rPr>
            <a:t>ポイント</a:t>
          </a:r>
          <a:r>
            <a:rPr kumimoji="1" lang="ja-JP" altLang="en-US" sz="1050">
              <a:solidFill>
                <a:schemeClr val="tx1"/>
              </a:solidFill>
              <a:latin typeface="ＭＳ Ｐゴシック"/>
              <a:ea typeface="ＭＳ Ｐゴシック"/>
            </a:rPr>
            <a:t>比率が上昇したものの、</a:t>
          </a:r>
          <a:r>
            <a:rPr kumimoji="1" lang="ja-JP" altLang="en-US" sz="1050">
              <a:latin typeface="ＭＳ Ｐゴシック"/>
              <a:ea typeface="ＭＳ Ｐゴシック"/>
            </a:rPr>
            <a:t>類似団体平均を</a:t>
          </a:r>
          <a:r>
            <a:rPr kumimoji="1" lang="en-US" altLang="ja-JP" sz="1050">
              <a:latin typeface="ＭＳ Ｐゴシック"/>
              <a:ea typeface="ＭＳ Ｐゴシック"/>
            </a:rPr>
            <a:t>2.7</a:t>
          </a:r>
          <a:r>
            <a:rPr kumimoji="1" lang="ja-JP" altLang="en-US" sz="1050">
              <a:latin typeface="ＭＳ Ｐゴシック"/>
              <a:ea typeface="ＭＳ Ｐゴシック"/>
            </a:rPr>
            <a:t>ポイント下回っている。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人件費は退職者数の減により退職手当負担金が減少し、公債費も任意繰上償還実施額の縮小により減少しているが、下水道事業に係る繰出金が増加したことなどにより、経常的経費が増加したことが、比率上昇の要因として考えられる。</a:t>
          </a:r>
          <a:endParaRPr kumimoji="1" lang="en-US" altLang="ja-JP" sz="1050">
            <a:latin typeface="ＭＳ Ｐゴシック"/>
            <a:ea typeface="ＭＳ Ｐゴシック"/>
          </a:endParaRPr>
        </a:p>
        <a:p>
          <a:r>
            <a:rPr kumimoji="1" lang="ja-JP" altLang="en-US" sz="1050">
              <a:latin typeface="ＭＳ Ｐゴシック"/>
              <a:ea typeface="ＭＳ Ｐゴシック"/>
            </a:rPr>
            <a:t>　今後も人口減少が進むことが予想されることから、産業構造等に変化がない限り税収増を期待できる要素が少ないことや、</a:t>
          </a:r>
          <a:r>
            <a:rPr kumimoji="1" lang="en-US" altLang="ja-JP" sz="1050">
              <a:latin typeface="ＭＳ Ｐゴシック"/>
              <a:ea typeface="ＭＳ Ｐゴシック"/>
            </a:rPr>
            <a:t>28</a:t>
          </a:r>
          <a:r>
            <a:rPr kumimoji="1" lang="ja-JP" altLang="en-US" sz="1050">
              <a:latin typeface="ＭＳ Ｐゴシック"/>
              <a:ea typeface="ＭＳ Ｐゴシック"/>
            </a:rPr>
            <a:t>年度からの合併算定替えの段階的縮減による普通交付税の減少などにより、財政規模は縮小していく中で、公共施設の維持管理費は増加傾向にあることから、人件費、扶助費、公債費等の経常費用の抑制に努め、比率の改善を図っ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50165</xdr:rowOff>
    </xdr:to>
    <xdr:cxnSp macro="">
      <xdr:nvCxnSpPr>
        <xdr:cNvPr id="127" name="直線コネクタ 126"/>
        <xdr:cNvCxnSpPr/>
      </xdr:nvCxnSpPr>
      <xdr:spPr>
        <a:xfrm flipV="1">
          <a:off x="4953000" y="9902190"/>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22225</xdr:rowOff>
    </xdr:from>
    <xdr:ext cx="762000" cy="258445"/>
    <xdr:sp macro="" textlink="">
      <xdr:nvSpPr>
        <xdr:cNvPr id="128" name="財政構造の弾力性最小値テキスト"/>
        <xdr:cNvSpPr txBox="1"/>
      </xdr:nvSpPr>
      <xdr:spPr>
        <a:xfrm>
          <a:off x="5041900" y="1133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50165</xdr:rowOff>
    </xdr:from>
    <xdr:to>
      <xdr:col>24</xdr:col>
      <xdr:colOff>12700</xdr:colOff>
      <xdr:row>66</xdr:row>
      <xdr:rowOff>50165</xdr:rowOff>
    </xdr:to>
    <xdr:cxnSp macro="">
      <xdr:nvCxnSpPr>
        <xdr:cNvPr id="129" name="直線コネクタ 128"/>
        <xdr:cNvCxnSpPr/>
      </xdr:nvCxnSpPr>
      <xdr:spPr>
        <a:xfrm>
          <a:off x="4864100" y="1136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62000" cy="259080"/>
    <xdr:sp macro="" textlink="">
      <xdr:nvSpPr>
        <xdr:cNvPr id="130" name="財政構造の弾力性最大値テキスト"/>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156845</xdr:rowOff>
    </xdr:from>
    <xdr:to>
      <xdr:col>23</xdr:col>
      <xdr:colOff>133350</xdr:colOff>
      <xdr:row>60</xdr:row>
      <xdr:rowOff>25400</xdr:rowOff>
    </xdr:to>
    <xdr:cxnSp macro="">
      <xdr:nvCxnSpPr>
        <xdr:cNvPr id="132" name="直線コネクタ 131"/>
        <xdr:cNvCxnSpPr/>
      </xdr:nvCxnSpPr>
      <xdr:spPr>
        <a:xfrm>
          <a:off x="4114800" y="102723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163830</xdr:rowOff>
    </xdr:from>
    <xdr:ext cx="762000" cy="259080"/>
    <xdr:sp macro="" textlink="">
      <xdr:nvSpPr>
        <xdr:cNvPr id="133" name="財政構造の弾力性平均値テキスト"/>
        <xdr:cNvSpPr txBox="1"/>
      </xdr:nvSpPr>
      <xdr:spPr>
        <a:xfrm>
          <a:off x="5041900" y="1045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156845</xdr:rowOff>
    </xdr:to>
    <xdr:cxnSp macro="">
      <xdr:nvCxnSpPr>
        <xdr:cNvPr id="135" name="直線コネクタ 134"/>
        <xdr:cNvCxnSpPr/>
      </xdr:nvCxnSpPr>
      <xdr:spPr>
        <a:xfrm>
          <a:off x="3225800" y="1011936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79375</xdr:rowOff>
    </xdr:from>
    <xdr:to>
      <xdr:col>19</xdr:col>
      <xdr:colOff>184150</xdr:colOff>
      <xdr:row>61</xdr:row>
      <xdr:rowOff>9525</xdr:rowOff>
    </xdr:to>
    <xdr:sp macro="" textlink="">
      <xdr:nvSpPr>
        <xdr:cNvPr id="136" name="フローチャート: 判断 135"/>
        <xdr:cNvSpPr/>
      </xdr:nvSpPr>
      <xdr:spPr>
        <a:xfrm>
          <a:off x="4064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166370</xdr:rowOff>
    </xdr:from>
    <xdr:ext cx="736600" cy="258445"/>
    <xdr:sp macro="" textlink="">
      <xdr:nvSpPr>
        <xdr:cNvPr id="137" name="テキスト ボックス 136"/>
        <xdr:cNvSpPr txBox="1"/>
      </xdr:nvSpPr>
      <xdr:spPr>
        <a:xfrm>
          <a:off x="3733800" y="10453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57</xdr:row>
      <xdr:rowOff>105410</xdr:rowOff>
    </xdr:from>
    <xdr:to>
      <xdr:col>15</xdr:col>
      <xdr:colOff>82550</xdr:colOff>
      <xdr:row>59</xdr:row>
      <xdr:rowOff>3810</xdr:rowOff>
    </xdr:to>
    <xdr:cxnSp macro="">
      <xdr:nvCxnSpPr>
        <xdr:cNvPr id="138" name="直線コネクタ 137"/>
        <xdr:cNvCxnSpPr/>
      </xdr:nvCxnSpPr>
      <xdr:spPr>
        <a:xfrm>
          <a:off x="2336800" y="987806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137795</xdr:rowOff>
    </xdr:from>
    <xdr:to>
      <xdr:col>15</xdr:col>
      <xdr:colOff>133350</xdr:colOff>
      <xdr:row>60</xdr:row>
      <xdr:rowOff>67945</xdr:rowOff>
    </xdr:to>
    <xdr:sp macro="" textlink="">
      <xdr:nvSpPr>
        <xdr:cNvPr id="139" name="フローチャート: 判断 138"/>
        <xdr:cNvSpPr/>
      </xdr:nvSpPr>
      <xdr:spPr>
        <a:xfrm>
          <a:off x="31750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52705</xdr:rowOff>
    </xdr:from>
    <xdr:ext cx="762000" cy="258445"/>
    <xdr:sp macro="" textlink="">
      <xdr:nvSpPr>
        <xdr:cNvPr id="140" name="テキスト ボックス 139"/>
        <xdr:cNvSpPr txBox="1"/>
      </xdr:nvSpPr>
      <xdr:spPr>
        <a:xfrm>
          <a:off x="2844800" y="1033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57</xdr:row>
      <xdr:rowOff>105410</xdr:rowOff>
    </xdr:from>
    <xdr:to>
      <xdr:col>11</xdr:col>
      <xdr:colOff>31750</xdr:colOff>
      <xdr:row>58</xdr:row>
      <xdr:rowOff>159385</xdr:rowOff>
    </xdr:to>
    <xdr:cxnSp macro="">
      <xdr:nvCxnSpPr>
        <xdr:cNvPr id="141" name="直線コネクタ 140"/>
        <xdr:cNvCxnSpPr/>
      </xdr:nvCxnSpPr>
      <xdr:spPr>
        <a:xfrm flipV="1">
          <a:off x="1447800" y="987806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89535</xdr:rowOff>
    </xdr:from>
    <xdr:to>
      <xdr:col>11</xdr:col>
      <xdr:colOff>82550</xdr:colOff>
      <xdr:row>60</xdr:row>
      <xdr:rowOff>19685</xdr:rowOff>
    </xdr:to>
    <xdr:sp macro="" textlink="">
      <xdr:nvSpPr>
        <xdr:cNvPr id="142" name="フローチャート: 判断 141"/>
        <xdr:cNvSpPr/>
      </xdr:nvSpPr>
      <xdr:spPr>
        <a:xfrm>
          <a:off x="2286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4445</xdr:rowOff>
    </xdr:from>
    <xdr:ext cx="762000" cy="259080"/>
    <xdr:sp macro="" textlink="">
      <xdr:nvSpPr>
        <xdr:cNvPr id="143" name="テキスト ボックス 142"/>
        <xdr:cNvSpPr txBox="1"/>
      </xdr:nvSpPr>
      <xdr:spPr>
        <a:xfrm>
          <a:off x="1955800" y="1029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89535</xdr:rowOff>
    </xdr:from>
    <xdr:to>
      <xdr:col>7</xdr:col>
      <xdr:colOff>31750</xdr:colOff>
      <xdr:row>60</xdr:row>
      <xdr:rowOff>19685</xdr:rowOff>
    </xdr:to>
    <xdr:sp macro="" textlink="">
      <xdr:nvSpPr>
        <xdr:cNvPr id="144" name="フローチャート: 判断 143"/>
        <xdr:cNvSpPr/>
      </xdr:nvSpPr>
      <xdr:spPr>
        <a:xfrm>
          <a:off x="1397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4445</xdr:rowOff>
    </xdr:from>
    <xdr:ext cx="762000" cy="259080"/>
    <xdr:sp macro="" textlink="">
      <xdr:nvSpPr>
        <xdr:cNvPr id="145" name="テキスト ボックス 144"/>
        <xdr:cNvSpPr txBox="1"/>
      </xdr:nvSpPr>
      <xdr:spPr>
        <a:xfrm>
          <a:off x="1066800" y="1029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1" name="楕円 150"/>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162560</xdr:rowOff>
    </xdr:from>
    <xdr:ext cx="762000" cy="259080"/>
    <xdr:sp macro="" textlink="">
      <xdr:nvSpPr>
        <xdr:cNvPr id="152" name="財政構造の弾力性該当値テキスト"/>
        <xdr:cNvSpPr txBox="1"/>
      </xdr:nvSpPr>
      <xdr:spPr>
        <a:xfrm>
          <a:off x="5041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106045</xdr:rowOff>
    </xdr:from>
    <xdr:to>
      <xdr:col>19</xdr:col>
      <xdr:colOff>184150</xdr:colOff>
      <xdr:row>60</xdr:row>
      <xdr:rowOff>36195</xdr:rowOff>
    </xdr:to>
    <xdr:sp macro="" textlink="">
      <xdr:nvSpPr>
        <xdr:cNvPr id="153" name="楕円 152"/>
        <xdr:cNvSpPr/>
      </xdr:nvSpPr>
      <xdr:spPr>
        <a:xfrm>
          <a:off x="40640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46355</xdr:rowOff>
    </xdr:from>
    <xdr:ext cx="736600" cy="259080"/>
    <xdr:sp macro="" textlink="">
      <xdr:nvSpPr>
        <xdr:cNvPr id="154" name="テキスト ボックス 153"/>
        <xdr:cNvSpPr txBox="1"/>
      </xdr:nvSpPr>
      <xdr:spPr>
        <a:xfrm>
          <a:off x="3733800" y="9990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64770</xdr:rowOff>
    </xdr:from>
    <xdr:ext cx="762000" cy="258445"/>
    <xdr:sp macro="" textlink="">
      <xdr:nvSpPr>
        <xdr:cNvPr id="156" name="テキスト ボックス 155"/>
        <xdr:cNvSpPr txBox="1"/>
      </xdr:nvSpPr>
      <xdr:spPr>
        <a:xfrm>
          <a:off x="2844800" y="983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57</xdr:row>
      <xdr:rowOff>54610</xdr:rowOff>
    </xdr:from>
    <xdr:to>
      <xdr:col>11</xdr:col>
      <xdr:colOff>82550</xdr:colOff>
      <xdr:row>57</xdr:row>
      <xdr:rowOff>156210</xdr:rowOff>
    </xdr:to>
    <xdr:sp macro="" textlink="">
      <xdr:nvSpPr>
        <xdr:cNvPr id="157" name="楕円 156"/>
        <xdr:cNvSpPr/>
      </xdr:nvSpPr>
      <xdr:spPr>
        <a:xfrm>
          <a:off x="22860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55</xdr:row>
      <xdr:rowOff>166370</xdr:rowOff>
    </xdr:from>
    <xdr:ext cx="762000" cy="258445"/>
    <xdr:sp macro="" textlink="">
      <xdr:nvSpPr>
        <xdr:cNvPr id="158" name="テキスト ボックス 157"/>
        <xdr:cNvSpPr txBox="1"/>
      </xdr:nvSpPr>
      <xdr:spPr>
        <a:xfrm>
          <a:off x="1955800" y="9596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109220</xdr:rowOff>
    </xdr:from>
    <xdr:to>
      <xdr:col>7</xdr:col>
      <xdr:colOff>31750</xdr:colOff>
      <xdr:row>59</xdr:row>
      <xdr:rowOff>38735</xdr:rowOff>
    </xdr:to>
    <xdr:sp macro="" textlink="">
      <xdr:nvSpPr>
        <xdr:cNvPr id="159" name="楕円 158"/>
        <xdr:cNvSpPr/>
      </xdr:nvSpPr>
      <xdr:spPr>
        <a:xfrm>
          <a:off x="139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48895</xdr:rowOff>
    </xdr:from>
    <xdr:ext cx="762000" cy="259080"/>
    <xdr:sp macro="" textlink="">
      <xdr:nvSpPr>
        <xdr:cNvPr id="160" name="テキスト ボックス 159"/>
        <xdr:cNvSpPr txBox="1"/>
      </xdr:nvSpPr>
      <xdr:spPr>
        <a:xfrm>
          <a:off x="10668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[177,807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a:t>
          </a:r>
          <a:r>
            <a:rPr kumimoji="1" lang="en-US" altLang="ja-JP" sz="1100">
              <a:latin typeface="ＭＳ Ｐゴシック"/>
              <a:ea typeface="ＭＳ Ｐゴシック"/>
            </a:rPr>
            <a:t>11,404</a:t>
          </a:r>
          <a:r>
            <a:rPr kumimoji="1" lang="ja-JP" altLang="en-US" sz="1100">
              <a:latin typeface="ＭＳ Ｐゴシック"/>
              <a:ea typeface="ＭＳ Ｐゴシック"/>
            </a:rPr>
            <a:t>円（</a:t>
          </a:r>
          <a:r>
            <a:rPr kumimoji="1" lang="en-US" altLang="ja-JP" sz="1100">
              <a:latin typeface="ＭＳ Ｐゴシック"/>
              <a:ea typeface="ＭＳ Ｐゴシック"/>
            </a:rPr>
            <a:t>6.9</a:t>
          </a:r>
          <a:r>
            <a:rPr kumimoji="1" lang="ja-JP" altLang="en-US" sz="1100">
              <a:latin typeface="ＭＳ Ｐゴシック"/>
              <a:ea typeface="ＭＳ Ｐゴシック"/>
            </a:rPr>
            <a:t>％）上回り、前年度比</a:t>
          </a:r>
          <a:r>
            <a:rPr kumimoji="1" lang="en-US" altLang="ja-JP" sz="1100">
              <a:latin typeface="ＭＳ Ｐゴシック"/>
              <a:ea typeface="ＭＳ Ｐゴシック"/>
            </a:rPr>
            <a:t>12,112</a:t>
          </a:r>
          <a:r>
            <a:rPr kumimoji="1" lang="ja-JP" altLang="en-US" sz="1100">
              <a:latin typeface="ＭＳ Ｐゴシック"/>
              <a:ea typeface="ＭＳ Ｐゴシック"/>
            </a:rPr>
            <a:t>千円増加した。</a:t>
          </a:r>
          <a:endParaRPr kumimoji="1" lang="en-US" altLang="ja-JP" sz="1100">
            <a:latin typeface="ＭＳ Ｐゴシック"/>
            <a:ea typeface="ＭＳ Ｐゴシック"/>
          </a:endParaRPr>
        </a:p>
        <a:p>
          <a:r>
            <a:rPr kumimoji="1" lang="ja-JP" altLang="en-US" sz="1100">
              <a:latin typeface="ＭＳ Ｐゴシック"/>
              <a:ea typeface="ＭＳ Ｐゴシック"/>
            </a:rPr>
            <a:t>　職員数の増加や人事院勧告などにより職員給及び共済費は増えたものの、退職者数の減少に伴い退職手当負担金が減ったため、人件費は減少しているが、フェライト子ども科学館リニューアル事業や廃止石油坑井封鎖事業等により物件費が増加した</a:t>
          </a:r>
          <a:r>
            <a:rPr kumimoji="1" lang="ja-JP" altLang="en-US" sz="1100">
              <a:solidFill>
                <a:schemeClr val="tx1"/>
              </a:solidFill>
              <a:latin typeface="ＭＳ Ｐゴシック"/>
              <a:ea typeface="ＭＳ Ｐゴシック"/>
            </a:rPr>
            <a:t>こと、また人口減少が要因</a:t>
          </a:r>
          <a:r>
            <a:rPr kumimoji="1" lang="ja-JP" altLang="en-US" sz="1100">
              <a:latin typeface="ＭＳ Ｐゴシック"/>
              <a:ea typeface="ＭＳ Ｐゴシック"/>
            </a:rPr>
            <a:t>として挙げられる。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a:t>
          </a:r>
          <a:endParaRPr kumimoji="1" lang="en-US" altLang="ja-JP" sz="11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xdr:rowOff>
    </xdr:from>
    <xdr:to>
      <xdr:col>23</xdr:col>
      <xdr:colOff>133350</xdr:colOff>
      <xdr:row>88</xdr:row>
      <xdr:rowOff>166370</xdr:rowOff>
    </xdr:to>
    <xdr:cxnSp macro="">
      <xdr:nvCxnSpPr>
        <xdr:cNvPr id="190" name="直線コネクタ 189"/>
        <xdr:cNvCxnSpPr/>
      </xdr:nvCxnSpPr>
      <xdr:spPr>
        <a:xfrm flipV="1">
          <a:off x="4953000" y="13895070"/>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137795</xdr:rowOff>
    </xdr:from>
    <xdr:ext cx="762000" cy="259080"/>
    <xdr:sp macro="" textlink="">
      <xdr:nvSpPr>
        <xdr:cNvPr id="191" name="人件費・物件費等の状況最小値テキスト"/>
        <xdr:cNvSpPr txBox="1"/>
      </xdr:nvSpPr>
      <xdr:spPr>
        <a:xfrm>
          <a:off x="5041900" y="1522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280,639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166370</xdr:rowOff>
    </xdr:from>
    <xdr:to>
      <xdr:col>24</xdr:col>
      <xdr:colOff>12700</xdr:colOff>
      <xdr:row>88</xdr:row>
      <xdr:rowOff>166370</xdr:rowOff>
    </xdr:to>
    <xdr:cxnSp macro="">
      <xdr:nvCxnSpPr>
        <xdr:cNvPr id="192" name="直線コネクタ 191"/>
        <xdr:cNvCxnSpPr/>
      </xdr:nvCxnSpPr>
      <xdr:spPr>
        <a:xfrm>
          <a:off x="4864100" y="1525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93980</xdr:rowOff>
    </xdr:from>
    <xdr:ext cx="762000" cy="259080"/>
    <xdr:sp macro="" textlink="">
      <xdr:nvSpPr>
        <xdr:cNvPr id="193" name="人件費・物件費等の状況最大値テキスト"/>
        <xdr:cNvSpPr txBox="1"/>
      </xdr:nvSpPr>
      <xdr:spPr>
        <a:xfrm>
          <a:off x="50419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111,707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xdr:rowOff>
    </xdr:from>
    <xdr:to>
      <xdr:col>24</xdr:col>
      <xdr:colOff>12700</xdr:colOff>
      <xdr:row>81</xdr:row>
      <xdr:rowOff>7620</xdr:rowOff>
    </xdr:to>
    <xdr:cxnSp macro="">
      <xdr:nvCxnSpPr>
        <xdr:cNvPr id="194" name="直線コネクタ 193"/>
        <xdr:cNvCxnSpPr/>
      </xdr:nvCxnSpPr>
      <xdr:spPr>
        <a:xfrm>
          <a:off x="4864100" y="1389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98425</xdr:rowOff>
    </xdr:from>
    <xdr:to>
      <xdr:col>23</xdr:col>
      <xdr:colOff>133350</xdr:colOff>
      <xdr:row>84</xdr:row>
      <xdr:rowOff>24765</xdr:rowOff>
    </xdr:to>
    <xdr:cxnSp macro="">
      <xdr:nvCxnSpPr>
        <xdr:cNvPr id="195" name="直線コネクタ 194"/>
        <xdr:cNvCxnSpPr/>
      </xdr:nvCxnSpPr>
      <xdr:spPr>
        <a:xfrm>
          <a:off x="4114800" y="1432877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69850</xdr:rowOff>
    </xdr:from>
    <xdr:ext cx="762000" cy="259080"/>
    <xdr:sp macro="" textlink="">
      <xdr:nvSpPr>
        <xdr:cNvPr id="196" name="人件費・物件費等の状況平均値テキスト"/>
        <xdr:cNvSpPr txBox="1"/>
      </xdr:nvSpPr>
      <xdr:spPr>
        <a:xfrm>
          <a:off x="5041900" y="1412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53340</xdr:rowOff>
    </xdr:from>
    <xdr:to>
      <xdr:col>23</xdr:col>
      <xdr:colOff>184150</xdr:colOff>
      <xdr:row>83</xdr:row>
      <xdr:rowOff>154940</xdr:rowOff>
    </xdr:to>
    <xdr:sp macro="" textlink="">
      <xdr:nvSpPr>
        <xdr:cNvPr id="197" name="フローチャート: 判断 196"/>
        <xdr:cNvSpPr/>
      </xdr:nvSpPr>
      <xdr:spPr>
        <a:xfrm>
          <a:off x="49022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46990</xdr:rowOff>
    </xdr:from>
    <xdr:to>
      <xdr:col>19</xdr:col>
      <xdr:colOff>133350</xdr:colOff>
      <xdr:row>83</xdr:row>
      <xdr:rowOff>98425</xdr:rowOff>
    </xdr:to>
    <xdr:cxnSp macro="">
      <xdr:nvCxnSpPr>
        <xdr:cNvPr id="198" name="直線コネクタ 197"/>
        <xdr:cNvCxnSpPr/>
      </xdr:nvCxnSpPr>
      <xdr:spPr>
        <a:xfrm>
          <a:off x="3225800" y="142773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158115</xdr:rowOff>
    </xdr:from>
    <xdr:to>
      <xdr:col>19</xdr:col>
      <xdr:colOff>184150</xdr:colOff>
      <xdr:row>83</xdr:row>
      <xdr:rowOff>88265</xdr:rowOff>
    </xdr:to>
    <xdr:sp macro="" textlink="">
      <xdr:nvSpPr>
        <xdr:cNvPr id="199" name="フローチャート: 判断 198"/>
        <xdr:cNvSpPr/>
      </xdr:nvSpPr>
      <xdr:spPr>
        <a:xfrm>
          <a:off x="40640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98425</xdr:rowOff>
    </xdr:from>
    <xdr:ext cx="736600" cy="258445"/>
    <xdr:sp macro="" textlink="">
      <xdr:nvSpPr>
        <xdr:cNvPr id="200" name="テキスト ボックス 199"/>
        <xdr:cNvSpPr txBox="1"/>
      </xdr:nvSpPr>
      <xdr:spPr>
        <a:xfrm>
          <a:off x="3733800" y="13985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46990</xdr:rowOff>
    </xdr:from>
    <xdr:to>
      <xdr:col>15</xdr:col>
      <xdr:colOff>82550</xdr:colOff>
      <xdr:row>83</xdr:row>
      <xdr:rowOff>56515</xdr:rowOff>
    </xdr:to>
    <xdr:cxnSp macro="">
      <xdr:nvCxnSpPr>
        <xdr:cNvPr id="201" name="直線コネクタ 200"/>
        <xdr:cNvCxnSpPr/>
      </xdr:nvCxnSpPr>
      <xdr:spPr>
        <a:xfrm flipV="1">
          <a:off x="2336800" y="142773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153670</xdr:rowOff>
    </xdr:from>
    <xdr:to>
      <xdr:col>15</xdr:col>
      <xdr:colOff>133350</xdr:colOff>
      <xdr:row>83</xdr:row>
      <xdr:rowOff>83820</xdr:rowOff>
    </xdr:to>
    <xdr:sp macro="" textlink="">
      <xdr:nvSpPr>
        <xdr:cNvPr id="202" name="フローチャート: 判断 201"/>
        <xdr:cNvSpPr/>
      </xdr:nvSpPr>
      <xdr:spPr>
        <a:xfrm>
          <a:off x="31750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93980</xdr:rowOff>
    </xdr:from>
    <xdr:ext cx="762000" cy="259080"/>
    <xdr:sp macro="" textlink="">
      <xdr:nvSpPr>
        <xdr:cNvPr id="203" name="テキスト ボックス 202"/>
        <xdr:cNvSpPr txBox="1"/>
      </xdr:nvSpPr>
      <xdr:spPr>
        <a:xfrm>
          <a:off x="2844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24130</xdr:rowOff>
    </xdr:from>
    <xdr:to>
      <xdr:col>11</xdr:col>
      <xdr:colOff>31750</xdr:colOff>
      <xdr:row>83</xdr:row>
      <xdr:rowOff>56515</xdr:rowOff>
    </xdr:to>
    <xdr:cxnSp macro="">
      <xdr:nvCxnSpPr>
        <xdr:cNvPr id="204" name="直線コネクタ 203"/>
        <xdr:cNvCxnSpPr/>
      </xdr:nvCxnSpPr>
      <xdr:spPr>
        <a:xfrm>
          <a:off x="1447800" y="142544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27305</xdr:rowOff>
    </xdr:from>
    <xdr:to>
      <xdr:col>11</xdr:col>
      <xdr:colOff>82550</xdr:colOff>
      <xdr:row>82</xdr:row>
      <xdr:rowOff>128905</xdr:rowOff>
    </xdr:to>
    <xdr:sp macro="" textlink="">
      <xdr:nvSpPr>
        <xdr:cNvPr id="205" name="フローチャート: 判断 204"/>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139065</xdr:rowOff>
    </xdr:from>
    <xdr:ext cx="762000" cy="259080"/>
    <xdr:sp macro="" textlink="">
      <xdr:nvSpPr>
        <xdr:cNvPr id="206" name="テキスト ボックス 205"/>
        <xdr:cNvSpPr txBox="1"/>
      </xdr:nvSpPr>
      <xdr:spPr>
        <a:xfrm>
          <a:off x="1955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106045</xdr:rowOff>
    </xdr:from>
    <xdr:to>
      <xdr:col>7</xdr:col>
      <xdr:colOff>31750</xdr:colOff>
      <xdr:row>83</xdr:row>
      <xdr:rowOff>36195</xdr:rowOff>
    </xdr:to>
    <xdr:sp macro="" textlink="">
      <xdr:nvSpPr>
        <xdr:cNvPr id="207" name="フローチャート: 判断 206"/>
        <xdr:cNvSpPr/>
      </xdr:nvSpPr>
      <xdr:spPr>
        <a:xfrm>
          <a:off x="13970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46355</xdr:rowOff>
    </xdr:from>
    <xdr:ext cx="762000" cy="259080"/>
    <xdr:sp macro="" textlink="">
      <xdr:nvSpPr>
        <xdr:cNvPr id="208" name="テキスト ボックス 207"/>
        <xdr:cNvSpPr txBox="1"/>
      </xdr:nvSpPr>
      <xdr:spPr>
        <a:xfrm>
          <a:off x="1066800" y="1393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145415</xdr:rowOff>
    </xdr:from>
    <xdr:to>
      <xdr:col>23</xdr:col>
      <xdr:colOff>184150</xdr:colOff>
      <xdr:row>84</xdr:row>
      <xdr:rowOff>75565</xdr:rowOff>
    </xdr:to>
    <xdr:sp macro="" textlink="">
      <xdr:nvSpPr>
        <xdr:cNvPr id="214" name="楕円 213"/>
        <xdr:cNvSpPr/>
      </xdr:nvSpPr>
      <xdr:spPr>
        <a:xfrm>
          <a:off x="49022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117475</xdr:rowOff>
    </xdr:from>
    <xdr:ext cx="762000" cy="259080"/>
    <xdr:sp macro="" textlink="">
      <xdr:nvSpPr>
        <xdr:cNvPr id="215" name="人件費・物件費等の状況該当値テキスト"/>
        <xdr:cNvSpPr txBox="1"/>
      </xdr:nvSpPr>
      <xdr:spPr>
        <a:xfrm>
          <a:off x="50419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177,807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47625</xdr:rowOff>
    </xdr:from>
    <xdr:to>
      <xdr:col>19</xdr:col>
      <xdr:colOff>184150</xdr:colOff>
      <xdr:row>83</xdr:row>
      <xdr:rowOff>149225</xdr:rowOff>
    </xdr:to>
    <xdr:sp macro="" textlink="">
      <xdr:nvSpPr>
        <xdr:cNvPr id="216" name="楕円 215"/>
        <xdr:cNvSpPr/>
      </xdr:nvSpPr>
      <xdr:spPr>
        <a:xfrm>
          <a:off x="4064000" y="142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133985</xdr:rowOff>
    </xdr:from>
    <xdr:ext cx="736600" cy="258445"/>
    <xdr:sp macro="" textlink="">
      <xdr:nvSpPr>
        <xdr:cNvPr id="217" name="テキスト ボックス 216"/>
        <xdr:cNvSpPr txBox="1"/>
      </xdr:nvSpPr>
      <xdr:spPr>
        <a:xfrm>
          <a:off x="3733800" y="14364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165,695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167640</xdr:rowOff>
    </xdr:from>
    <xdr:to>
      <xdr:col>15</xdr:col>
      <xdr:colOff>133350</xdr:colOff>
      <xdr:row>83</xdr:row>
      <xdr:rowOff>97790</xdr:rowOff>
    </xdr:to>
    <xdr:sp macro="" textlink="">
      <xdr:nvSpPr>
        <xdr:cNvPr id="218" name="楕円 217"/>
        <xdr:cNvSpPr/>
      </xdr:nvSpPr>
      <xdr:spPr>
        <a:xfrm>
          <a:off x="31750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82550</xdr:rowOff>
    </xdr:from>
    <xdr:ext cx="762000" cy="259080"/>
    <xdr:sp macro="" textlink="">
      <xdr:nvSpPr>
        <xdr:cNvPr id="219" name="テキスト ボックス 218"/>
        <xdr:cNvSpPr txBox="1"/>
      </xdr:nvSpPr>
      <xdr:spPr>
        <a:xfrm>
          <a:off x="2844800" y="1431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159,279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6350</xdr:rowOff>
    </xdr:from>
    <xdr:to>
      <xdr:col>11</xdr:col>
      <xdr:colOff>82550</xdr:colOff>
      <xdr:row>83</xdr:row>
      <xdr:rowOff>107315</xdr:rowOff>
    </xdr:to>
    <xdr:sp macro="" textlink="">
      <xdr:nvSpPr>
        <xdr:cNvPr id="220" name="楕円 219"/>
        <xdr:cNvSpPr/>
      </xdr:nvSpPr>
      <xdr:spPr>
        <a:xfrm>
          <a:off x="2286000" y="1423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92075</xdr:rowOff>
    </xdr:from>
    <xdr:ext cx="762000" cy="259080"/>
    <xdr:sp macro="" textlink="">
      <xdr:nvSpPr>
        <xdr:cNvPr id="221" name="テキスト ボックス 220"/>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160,437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144780</xdr:rowOff>
    </xdr:from>
    <xdr:to>
      <xdr:col>7</xdr:col>
      <xdr:colOff>31750</xdr:colOff>
      <xdr:row>83</xdr:row>
      <xdr:rowOff>74930</xdr:rowOff>
    </xdr:to>
    <xdr:sp macro="" textlink="">
      <xdr:nvSpPr>
        <xdr:cNvPr id="222" name="楕円 221"/>
        <xdr:cNvSpPr/>
      </xdr:nvSpPr>
      <xdr:spPr>
        <a:xfrm>
          <a:off x="13970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59690</xdr:rowOff>
    </xdr:from>
    <xdr:ext cx="762000" cy="259080"/>
    <xdr:sp macro="" textlink="">
      <xdr:nvSpPr>
        <xdr:cNvPr id="223" name="テキスト ボックス 222"/>
        <xdr:cNvSpPr txBox="1"/>
      </xdr:nvSpPr>
      <xdr:spPr>
        <a:xfrm>
          <a:off x="1066800" y="1429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類似団体平均より</a:t>
          </a:r>
          <a:r>
            <a:rPr kumimoji="1" lang="en-US" altLang="ja-JP" sz="1200">
              <a:latin typeface="ＭＳ Ｐゴシック"/>
              <a:ea typeface="ＭＳ Ｐゴシック"/>
            </a:rPr>
            <a:t>3.6</a:t>
          </a:r>
          <a:r>
            <a:rPr kumimoji="1" lang="ja-JP" altLang="en-US" sz="1200">
              <a:latin typeface="ＭＳ Ｐゴシック"/>
              <a:ea typeface="ＭＳ Ｐゴシック"/>
            </a:rPr>
            <a:t>ポイント下回り、全国市平均より</a:t>
          </a:r>
          <a:r>
            <a:rPr kumimoji="1" lang="en-US" altLang="ja-JP" sz="1200">
              <a:latin typeface="ＭＳ Ｐゴシック"/>
              <a:ea typeface="ＭＳ Ｐゴシック"/>
            </a:rPr>
            <a:t>5.1</a:t>
          </a:r>
          <a:r>
            <a:rPr kumimoji="1" lang="ja-JP" altLang="en-US" sz="1200">
              <a:latin typeface="ＭＳ Ｐゴシック"/>
              <a:ea typeface="ＭＳ Ｐゴシック"/>
            </a:rPr>
            <a:t>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a:t>
          </a:r>
          <a:r>
            <a:rPr kumimoji="1" lang="en-US" altLang="ja-JP" sz="1200">
              <a:latin typeface="ＭＳ Ｐゴシック"/>
              <a:ea typeface="ＭＳ Ｐゴシック"/>
            </a:rPr>
            <a:t>24</a:t>
          </a:r>
          <a:r>
            <a:rPr kumimoji="1" lang="ja-JP" altLang="en-US" sz="1200">
              <a:latin typeface="ＭＳ Ｐゴシック"/>
              <a:ea typeface="ＭＳ Ｐゴシック"/>
            </a:rPr>
            <a:t>年度は国家公務員の時限的な給料改定特例法による地方への削減要請に応じなかった形であるが、</a:t>
          </a:r>
          <a:r>
            <a:rPr kumimoji="1" lang="en-US" altLang="ja-JP" sz="1200">
              <a:latin typeface="ＭＳ Ｐゴシック"/>
              <a:ea typeface="ＭＳ Ｐゴシック"/>
            </a:rPr>
            <a:t>25</a:t>
          </a:r>
          <a:r>
            <a:rPr kumimoji="1" lang="ja-JP" altLang="en-US" sz="1200">
              <a:latin typeface="ＭＳ Ｐゴシック"/>
              <a:ea typeface="ＭＳ Ｐゴシック"/>
            </a:rPr>
            <a:t>年度は措置が終了したことにより減少した。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a:t>
          </a:r>
          <a:r>
            <a:rPr kumimoji="1" lang="en-US" altLang="ja-JP" sz="1200">
              <a:latin typeface="ＭＳ Ｐゴシック"/>
              <a:ea typeface="ＭＳ Ｐゴシック"/>
            </a:rPr>
            <a:t>25</a:t>
          </a:r>
          <a:r>
            <a:rPr kumimoji="1" lang="ja-JP" altLang="en-US" sz="1200">
              <a:latin typeface="ＭＳ Ｐゴシック"/>
              <a:ea typeface="ＭＳ Ｐゴシック"/>
            </a:rPr>
            <a:t>年度以降については、自主削減努力により低水準で推移している。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今後も、国や他団体の動向を考慮した上で本市の実情に合った給与水準となるよう引き続き適正化に努める。</a:t>
          </a:r>
          <a:endParaRPr kumimoji="1" lang="en-US" altLang="ja-JP" sz="12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0" name="テキスト ボックス 239"/>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2" name="テキスト ボックス 241"/>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88</xdr:row>
      <xdr:rowOff>137795</xdr:rowOff>
    </xdr:to>
    <xdr:cxnSp macro="">
      <xdr:nvCxnSpPr>
        <xdr:cNvPr id="254" name="直線コネクタ 253"/>
        <xdr:cNvCxnSpPr/>
      </xdr:nvCxnSpPr>
      <xdr:spPr>
        <a:xfrm flipV="1">
          <a:off x="17018000" y="13829665"/>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8445"/>
    <xdr:sp macro="" textlink="">
      <xdr:nvSpPr>
        <xdr:cNvPr id="255" name="給与水準   （国との比較）最小値テキスト"/>
        <xdr:cNvSpPr txBox="1"/>
      </xdr:nvSpPr>
      <xdr:spPr>
        <a:xfrm>
          <a:off x="17106900" y="1519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6" name="直線コネクタ 255"/>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8445"/>
    <xdr:sp macro="" textlink="">
      <xdr:nvSpPr>
        <xdr:cNvPr id="257" name="給与水準   （国との比較）最大値テキスト"/>
        <xdr:cNvSpPr txBox="1"/>
      </xdr:nvSpPr>
      <xdr:spPr>
        <a:xfrm>
          <a:off x="171069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147955</xdr:rowOff>
    </xdr:from>
    <xdr:to>
      <xdr:col>81</xdr:col>
      <xdr:colOff>44450</xdr:colOff>
      <xdr:row>81</xdr:row>
      <xdr:rowOff>166370</xdr:rowOff>
    </xdr:to>
    <xdr:cxnSp macro="">
      <xdr:nvCxnSpPr>
        <xdr:cNvPr id="259" name="直線コネクタ 258"/>
        <xdr:cNvCxnSpPr/>
      </xdr:nvCxnSpPr>
      <xdr:spPr>
        <a:xfrm>
          <a:off x="16179800" y="13863955"/>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22225</xdr:rowOff>
    </xdr:from>
    <xdr:ext cx="762000" cy="258445"/>
    <xdr:sp macro="" textlink="">
      <xdr:nvSpPr>
        <xdr:cNvPr id="260" name="給与水準   （国との比較）平均値テキスト"/>
        <xdr:cNvSpPr txBox="1"/>
      </xdr:nvSpPr>
      <xdr:spPr>
        <a:xfrm>
          <a:off x="17106900" y="14595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61" name="フローチャート: 判断 260"/>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147955</xdr:rowOff>
    </xdr:from>
    <xdr:to>
      <xdr:col>77</xdr:col>
      <xdr:colOff>44450</xdr:colOff>
      <xdr:row>81</xdr:row>
      <xdr:rowOff>63500</xdr:rowOff>
    </xdr:to>
    <xdr:cxnSp macro="">
      <xdr:nvCxnSpPr>
        <xdr:cNvPr id="262" name="直線コネクタ 261"/>
        <xdr:cNvCxnSpPr/>
      </xdr:nvCxnSpPr>
      <xdr:spPr>
        <a:xfrm flipV="1">
          <a:off x="15290800" y="1386395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3" name="フローチャート: 判断 262"/>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64" name="テキスト ボックス 263"/>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63500</xdr:rowOff>
    </xdr:from>
    <xdr:to>
      <xdr:col>72</xdr:col>
      <xdr:colOff>203200</xdr:colOff>
      <xdr:row>81</xdr:row>
      <xdr:rowOff>132080</xdr:rowOff>
    </xdr:to>
    <xdr:cxnSp macro="">
      <xdr:nvCxnSpPr>
        <xdr:cNvPr id="265" name="直線コネクタ 264"/>
        <xdr:cNvCxnSpPr/>
      </xdr:nvCxnSpPr>
      <xdr:spPr>
        <a:xfrm flipV="1">
          <a:off x="14401800" y="139509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6" name="フローチャート: 判断 265"/>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67" name="テキスト ボックス 266"/>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79</xdr:row>
      <xdr:rowOff>112395</xdr:rowOff>
    </xdr:from>
    <xdr:to>
      <xdr:col>68</xdr:col>
      <xdr:colOff>152400</xdr:colOff>
      <xdr:row>81</xdr:row>
      <xdr:rowOff>132080</xdr:rowOff>
    </xdr:to>
    <xdr:cxnSp macro="">
      <xdr:nvCxnSpPr>
        <xdr:cNvPr id="268" name="直線コネクタ 267"/>
        <xdr:cNvCxnSpPr/>
      </xdr:nvCxnSpPr>
      <xdr:spPr>
        <a:xfrm>
          <a:off x="13512800" y="1365694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67310</xdr:rowOff>
    </xdr:from>
    <xdr:ext cx="762000" cy="259080"/>
    <xdr:sp macro="" textlink="">
      <xdr:nvSpPr>
        <xdr:cNvPr id="270" name="テキスト ボックス 269"/>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71" name="フローチャート: 判断 270"/>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50165</xdr:rowOff>
    </xdr:from>
    <xdr:ext cx="762000" cy="259080"/>
    <xdr:sp macro="" textlink="">
      <xdr:nvSpPr>
        <xdr:cNvPr id="272" name="テキスト ボックス 271"/>
        <xdr:cNvSpPr txBox="1"/>
      </xdr:nvSpPr>
      <xdr:spPr>
        <a:xfrm>
          <a:off x="131318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114935</xdr:rowOff>
    </xdr:from>
    <xdr:to>
      <xdr:col>81</xdr:col>
      <xdr:colOff>95250</xdr:colOff>
      <xdr:row>82</xdr:row>
      <xdr:rowOff>45085</xdr:rowOff>
    </xdr:to>
    <xdr:sp macro="" textlink="">
      <xdr:nvSpPr>
        <xdr:cNvPr id="278" name="楕円 277"/>
        <xdr:cNvSpPr/>
      </xdr:nvSpPr>
      <xdr:spPr>
        <a:xfrm>
          <a:off x="169672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132080</xdr:rowOff>
    </xdr:from>
    <xdr:ext cx="762000" cy="258445"/>
    <xdr:sp macro="" textlink="">
      <xdr:nvSpPr>
        <xdr:cNvPr id="279" name="給与水準   （国との比較）該当値テキスト"/>
        <xdr:cNvSpPr txBox="1"/>
      </xdr:nvSpPr>
      <xdr:spPr>
        <a:xfrm>
          <a:off x="17106900" y="13848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97790</xdr:rowOff>
    </xdr:from>
    <xdr:to>
      <xdr:col>77</xdr:col>
      <xdr:colOff>95250</xdr:colOff>
      <xdr:row>81</xdr:row>
      <xdr:rowOff>27305</xdr:rowOff>
    </xdr:to>
    <xdr:sp macro="" textlink="">
      <xdr:nvSpPr>
        <xdr:cNvPr id="280" name="楕円 279"/>
        <xdr:cNvSpPr/>
      </xdr:nvSpPr>
      <xdr:spPr>
        <a:xfrm>
          <a:off x="16129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37465</xdr:rowOff>
    </xdr:from>
    <xdr:ext cx="736600" cy="259080"/>
    <xdr:sp macro="" textlink="">
      <xdr:nvSpPr>
        <xdr:cNvPr id="281" name="テキスト ボックス 280"/>
        <xdr:cNvSpPr txBox="1"/>
      </xdr:nvSpPr>
      <xdr:spPr>
        <a:xfrm>
          <a:off x="15798800" y="1358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12065</xdr:rowOff>
    </xdr:from>
    <xdr:to>
      <xdr:col>73</xdr:col>
      <xdr:colOff>44450</xdr:colOff>
      <xdr:row>81</xdr:row>
      <xdr:rowOff>113665</xdr:rowOff>
    </xdr:to>
    <xdr:sp macro="" textlink="">
      <xdr:nvSpPr>
        <xdr:cNvPr id="282" name="楕円 281"/>
        <xdr:cNvSpPr/>
      </xdr:nvSpPr>
      <xdr:spPr>
        <a:xfrm>
          <a:off x="15240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123825</xdr:rowOff>
    </xdr:from>
    <xdr:ext cx="762000" cy="258445"/>
    <xdr:sp macro="" textlink="">
      <xdr:nvSpPr>
        <xdr:cNvPr id="283" name="テキスト ボックス 282"/>
        <xdr:cNvSpPr txBox="1"/>
      </xdr:nvSpPr>
      <xdr:spPr>
        <a:xfrm>
          <a:off x="14909800" y="1366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80645</xdr:rowOff>
    </xdr:from>
    <xdr:to>
      <xdr:col>68</xdr:col>
      <xdr:colOff>203200</xdr:colOff>
      <xdr:row>82</xdr:row>
      <xdr:rowOff>10795</xdr:rowOff>
    </xdr:to>
    <xdr:sp macro="" textlink="">
      <xdr:nvSpPr>
        <xdr:cNvPr id="284" name="楕円 283"/>
        <xdr:cNvSpPr/>
      </xdr:nvSpPr>
      <xdr:spPr>
        <a:xfrm>
          <a:off x="14351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20955</xdr:rowOff>
    </xdr:from>
    <xdr:ext cx="762000" cy="258445"/>
    <xdr:sp macro="" textlink="">
      <xdr:nvSpPr>
        <xdr:cNvPr id="285" name="テキスト ボックス 284"/>
        <xdr:cNvSpPr txBox="1"/>
      </xdr:nvSpPr>
      <xdr:spPr>
        <a:xfrm>
          <a:off x="14020800" y="1373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79</xdr:row>
      <xdr:rowOff>61595</xdr:rowOff>
    </xdr:from>
    <xdr:to>
      <xdr:col>64</xdr:col>
      <xdr:colOff>152400</xdr:colOff>
      <xdr:row>79</xdr:row>
      <xdr:rowOff>163195</xdr:rowOff>
    </xdr:to>
    <xdr:sp macro="" textlink="">
      <xdr:nvSpPr>
        <xdr:cNvPr id="286" name="楕円 285"/>
        <xdr:cNvSpPr/>
      </xdr:nvSpPr>
      <xdr:spPr>
        <a:xfrm>
          <a:off x="134620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1905</xdr:rowOff>
    </xdr:from>
    <xdr:ext cx="762000" cy="259080"/>
    <xdr:sp macro="" textlink="">
      <xdr:nvSpPr>
        <xdr:cNvPr id="287" name="テキスト ボックス 286"/>
        <xdr:cNvSpPr txBox="1"/>
      </xdr:nvSpPr>
      <xdr:spPr>
        <a:xfrm>
          <a:off x="13131800" y="1337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前年度から</a:t>
          </a:r>
          <a:r>
            <a:rPr kumimoji="1" lang="en-US" altLang="ja-JP" sz="1100">
              <a:latin typeface="ＭＳ Ｐゴシック"/>
              <a:ea typeface="ＭＳ Ｐゴシック"/>
            </a:rPr>
            <a:t>0.19</a:t>
          </a:r>
          <a:r>
            <a:rPr kumimoji="1" lang="ja-JP" altLang="en-US" sz="1100">
              <a:latin typeface="ＭＳ Ｐゴシック"/>
              <a:ea typeface="ＭＳ Ｐゴシック"/>
            </a:rPr>
            <a:t>人増加し、類似団体平均も</a:t>
          </a:r>
          <a:r>
            <a:rPr kumimoji="1" lang="en-US" altLang="ja-JP" sz="1100">
              <a:latin typeface="ＭＳ Ｐゴシック"/>
              <a:ea typeface="ＭＳ Ｐゴシック"/>
            </a:rPr>
            <a:t>1.23</a:t>
          </a:r>
          <a:r>
            <a:rPr kumimoji="1" lang="ja-JP" altLang="en-US" sz="1100">
              <a:latin typeface="ＭＳ Ｐゴシック"/>
              <a:ea typeface="ＭＳ Ｐゴシック"/>
            </a:rPr>
            <a:t>人上回っている。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類似団体平均より職員数が多くなっているのは、消防業務を市単独で行っており、職員数に消防職員が含まれているためである。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これまで「にかほ市行財政改革大綱」に基づき、新規採用者を退職者数以下として徹底した定員管理を実施して</a:t>
          </a:r>
          <a:r>
            <a:rPr kumimoji="1" lang="ja-JP" altLang="en-US" sz="1100">
              <a:solidFill>
                <a:schemeClr val="tx1"/>
              </a:solidFill>
              <a:latin typeface="ＭＳ Ｐゴシック"/>
              <a:ea typeface="ＭＳ Ｐゴシック"/>
            </a:rPr>
            <a:t>おり、現状では同大綱の目標数を達成している。今後も職員数は減少するものの人口減少に歯止めがかからないため、数値はほぼ横ばいで推移すると考えられる。サービス低下に繋がらないよう年齢</a:t>
          </a:r>
          <a:r>
            <a:rPr kumimoji="1" lang="ja-JP" altLang="en-US" sz="1100">
              <a:latin typeface="ＭＳ Ｐゴシック"/>
              <a:ea typeface="ＭＳ Ｐゴシック"/>
            </a:rPr>
            <a:t>構成のバランスに配慮しながら適正な管理に努める。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140970</xdr:rowOff>
    </xdr:from>
    <xdr:to>
      <xdr:col>81</xdr:col>
      <xdr:colOff>44450</xdr:colOff>
      <xdr:row>67</xdr:row>
      <xdr:rowOff>6350</xdr:rowOff>
    </xdr:to>
    <xdr:cxnSp macro="">
      <xdr:nvCxnSpPr>
        <xdr:cNvPr id="319" name="直線コネクタ 318"/>
        <xdr:cNvCxnSpPr/>
      </xdr:nvCxnSpPr>
      <xdr:spPr>
        <a:xfrm flipV="1">
          <a:off x="17018000" y="10085070"/>
          <a:ext cx="0" cy="1408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149225</xdr:rowOff>
    </xdr:from>
    <xdr:ext cx="762000" cy="259080"/>
    <xdr:sp macro="" textlink="">
      <xdr:nvSpPr>
        <xdr:cNvPr id="320" name="定員管理の状況最小値テキスト"/>
        <xdr:cNvSpPr txBox="1"/>
      </xdr:nvSpPr>
      <xdr:spPr>
        <a:xfrm>
          <a:off x="17106900" y="1146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xdr:rowOff>
    </xdr:from>
    <xdr:to>
      <xdr:col>81</xdr:col>
      <xdr:colOff>133350</xdr:colOff>
      <xdr:row>67</xdr:row>
      <xdr:rowOff>6350</xdr:rowOff>
    </xdr:to>
    <xdr:cxnSp macro="">
      <xdr:nvCxnSpPr>
        <xdr:cNvPr id="321" name="直線コネクタ 320"/>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55880</xdr:rowOff>
    </xdr:from>
    <xdr:ext cx="762000" cy="259080"/>
    <xdr:sp macro="" textlink="">
      <xdr:nvSpPr>
        <xdr:cNvPr id="322" name="定員管理の状況最大値テキスト"/>
        <xdr:cNvSpPr txBox="1"/>
      </xdr:nvSpPr>
      <xdr:spPr>
        <a:xfrm>
          <a:off x="17106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140970</xdr:rowOff>
    </xdr:from>
    <xdr:to>
      <xdr:col>81</xdr:col>
      <xdr:colOff>133350</xdr:colOff>
      <xdr:row>58</xdr:row>
      <xdr:rowOff>140970</xdr:rowOff>
    </xdr:to>
    <xdr:cxnSp macro="">
      <xdr:nvCxnSpPr>
        <xdr:cNvPr id="323" name="直線コネクタ 322"/>
        <xdr:cNvCxnSpPr/>
      </xdr:nvCxnSpPr>
      <xdr:spPr>
        <a:xfrm>
          <a:off x="16929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125730</xdr:rowOff>
    </xdr:to>
    <xdr:cxnSp macro="">
      <xdr:nvCxnSpPr>
        <xdr:cNvPr id="324" name="直線コネクタ 323"/>
        <xdr:cNvCxnSpPr/>
      </xdr:nvCxnSpPr>
      <xdr:spPr>
        <a:xfrm>
          <a:off x="16179800" y="107226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50800</xdr:rowOff>
    </xdr:from>
    <xdr:ext cx="762000" cy="259080"/>
    <xdr:sp macro="" textlink="">
      <xdr:nvSpPr>
        <xdr:cNvPr id="325" name="定員管理の状況平均値テキスト"/>
        <xdr:cNvSpPr txBox="1"/>
      </xdr:nvSpPr>
      <xdr:spPr>
        <a:xfrm>
          <a:off x="17106900" y="10337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34290</xdr:rowOff>
    </xdr:from>
    <xdr:to>
      <xdr:col>81</xdr:col>
      <xdr:colOff>95250</xdr:colOff>
      <xdr:row>61</xdr:row>
      <xdr:rowOff>135890</xdr:rowOff>
    </xdr:to>
    <xdr:sp macro="" textlink="">
      <xdr:nvSpPr>
        <xdr:cNvPr id="326" name="フローチャート: 判断 325"/>
        <xdr:cNvSpPr/>
      </xdr:nvSpPr>
      <xdr:spPr>
        <a:xfrm>
          <a:off x="169672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77470</xdr:rowOff>
    </xdr:from>
    <xdr:to>
      <xdr:col>77</xdr:col>
      <xdr:colOff>44450</xdr:colOff>
      <xdr:row>62</xdr:row>
      <xdr:rowOff>92710</xdr:rowOff>
    </xdr:to>
    <xdr:cxnSp macro="">
      <xdr:nvCxnSpPr>
        <xdr:cNvPr id="327" name="直線コネクタ 326"/>
        <xdr:cNvCxnSpPr/>
      </xdr:nvCxnSpPr>
      <xdr:spPr>
        <a:xfrm>
          <a:off x="15290800" y="10707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18415</xdr:rowOff>
    </xdr:from>
    <xdr:to>
      <xdr:col>77</xdr:col>
      <xdr:colOff>95250</xdr:colOff>
      <xdr:row>61</xdr:row>
      <xdr:rowOff>120650</xdr:rowOff>
    </xdr:to>
    <xdr:sp macro="" textlink="">
      <xdr:nvSpPr>
        <xdr:cNvPr id="328" name="フローチャート: 判断 327"/>
        <xdr:cNvSpPr/>
      </xdr:nvSpPr>
      <xdr:spPr>
        <a:xfrm>
          <a:off x="16129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130175</xdr:rowOff>
    </xdr:from>
    <xdr:ext cx="736600" cy="259080"/>
    <xdr:sp macro="" textlink="">
      <xdr:nvSpPr>
        <xdr:cNvPr id="329" name="テキスト ボックス 328"/>
        <xdr:cNvSpPr txBox="1"/>
      </xdr:nvSpPr>
      <xdr:spPr>
        <a:xfrm>
          <a:off x="15798800" y="10245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77470</xdr:rowOff>
    </xdr:from>
    <xdr:to>
      <xdr:col>72</xdr:col>
      <xdr:colOff>203200</xdr:colOff>
      <xdr:row>62</xdr:row>
      <xdr:rowOff>118745</xdr:rowOff>
    </xdr:to>
    <xdr:cxnSp macro="">
      <xdr:nvCxnSpPr>
        <xdr:cNvPr id="330" name="直線コネクタ 329"/>
        <xdr:cNvCxnSpPr/>
      </xdr:nvCxnSpPr>
      <xdr:spPr>
        <a:xfrm flipV="1">
          <a:off x="14401800" y="107073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46355</xdr:rowOff>
    </xdr:from>
    <xdr:to>
      <xdr:col>73</xdr:col>
      <xdr:colOff>44450</xdr:colOff>
      <xdr:row>61</xdr:row>
      <xdr:rowOff>147955</xdr:rowOff>
    </xdr:to>
    <xdr:sp macro="" textlink="">
      <xdr:nvSpPr>
        <xdr:cNvPr id="331" name="フローチャート: 判断 330"/>
        <xdr:cNvSpPr/>
      </xdr:nvSpPr>
      <xdr:spPr>
        <a:xfrm>
          <a:off x="15240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158115</xdr:rowOff>
    </xdr:from>
    <xdr:ext cx="762000" cy="258445"/>
    <xdr:sp macro="" textlink="">
      <xdr:nvSpPr>
        <xdr:cNvPr id="332" name="テキスト ボックス 331"/>
        <xdr:cNvSpPr txBox="1"/>
      </xdr:nvSpPr>
      <xdr:spPr>
        <a:xfrm>
          <a:off x="14909800" y="10273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118745</xdr:rowOff>
    </xdr:from>
    <xdr:to>
      <xdr:col>68</xdr:col>
      <xdr:colOff>152400</xdr:colOff>
      <xdr:row>62</xdr:row>
      <xdr:rowOff>125730</xdr:rowOff>
    </xdr:to>
    <xdr:cxnSp macro="">
      <xdr:nvCxnSpPr>
        <xdr:cNvPr id="333" name="直線コネクタ 332"/>
        <xdr:cNvCxnSpPr/>
      </xdr:nvCxnSpPr>
      <xdr:spPr>
        <a:xfrm flipV="1">
          <a:off x="13512800" y="107486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147955</xdr:rowOff>
    </xdr:from>
    <xdr:to>
      <xdr:col>68</xdr:col>
      <xdr:colOff>203200</xdr:colOff>
      <xdr:row>60</xdr:row>
      <xdr:rowOff>78105</xdr:rowOff>
    </xdr:to>
    <xdr:sp macro="" textlink="">
      <xdr:nvSpPr>
        <xdr:cNvPr id="334" name="フローチャート: 判断 333"/>
        <xdr:cNvSpPr/>
      </xdr:nvSpPr>
      <xdr:spPr>
        <a:xfrm>
          <a:off x="143510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88265</xdr:rowOff>
    </xdr:from>
    <xdr:ext cx="762000" cy="258445"/>
    <xdr:sp macro="" textlink="">
      <xdr:nvSpPr>
        <xdr:cNvPr id="335" name="テキスト ボックス 334"/>
        <xdr:cNvSpPr txBox="1"/>
      </xdr:nvSpPr>
      <xdr:spPr>
        <a:xfrm>
          <a:off x="14020800" y="1003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134620</xdr:rowOff>
    </xdr:from>
    <xdr:to>
      <xdr:col>64</xdr:col>
      <xdr:colOff>152400</xdr:colOff>
      <xdr:row>61</xdr:row>
      <xdr:rowOff>64770</xdr:rowOff>
    </xdr:to>
    <xdr:sp macro="" textlink="">
      <xdr:nvSpPr>
        <xdr:cNvPr id="336" name="フローチャート: 判断 335"/>
        <xdr:cNvSpPr/>
      </xdr:nvSpPr>
      <xdr:spPr>
        <a:xfrm>
          <a:off x="134620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74930</xdr:rowOff>
    </xdr:from>
    <xdr:ext cx="762000" cy="258445"/>
    <xdr:sp macro="" textlink="">
      <xdr:nvSpPr>
        <xdr:cNvPr id="337" name="テキスト ボックス 336"/>
        <xdr:cNvSpPr txBox="1"/>
      </xdr:nvSpPr>
      <xdr:spPr>
        <a:xfrm>
          <a:off x="13131800" y="1019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74930</xdr:rowOff>
    </xdr:from>
    <xdr:to>
      <xdr:col>81</xdr:col>
      <xdr:colOff>95250</xdr:colOff>
      <xdr:row>63</xdr:row>
      <xdr:rowOff>5080</xdr:rowOff>
    </xdr:to>
    <xdr:sp macro="" textlink="">
      <xdr:nvSpPr>
        <xdr:cNvPr id="343" name="楕円 342"/>
        <xdr:cNvSpPr/>
      </xdr:nvSpPr>
      <xdr:spPr>
        <a:xfrm>
          <a:off x="169672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46990</xdr:rowOff>
    </xdr:from>
    <xdr:ext cx="762000" cy="259080"/>
    <xdr:sp macro="" textlink="">
      <xdr:nvSpPr>
        <xdr:cNvPr id="344" name="定員管理の状況該当値テキスト"/>
        <xdr:cNvSpPr txBox="1"/>
      </xdr:nvSpPr>
      <xdr:spPr>
        <a:xfrm>
          <a:off x="171069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5" name="楕円 344"/>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128270</xdr:rowOff>
    </xdr:from>
    <xdr:ext cx="736600" cy="259080"/>
    <xdr:sp macro="" textlink="">
      <xdr:nvSpPr>
        <xdr:cNvPr id="346" name="テキスト ボックス 345"/>
        <xdr:cNvSpPr txBox="1"/>
      </xdr:nvSpPr>
      <xdr:spPr>
        <a:xfrm>
          <a:off x="15798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26670</xdr:rowOff>
    </xdr:from>
    <xdr:to>
      <xdr:col>73</xdr:col>
      <xdr:colOff>44450</xdr:colOff>
      <xdr:row>62</xdr:row>
      <xdr:rowOff>128270</xdr:rowOff>
    </xdr:to>
    <xdr:sp macro="" textlink="">
      <xdr:nvSpPr>
        <xdr:cNvPr id="347" name="楕円 346"/>
        <xdr:cNvSpPr/>
      </xdr:nvSpPr>
      <xdr:spPr>
        <a:xfrm>
          <a:off x="152400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113030</xdr:rowOff>
    </xdr:from>
    <xdr:ext cx="762000" cy="259080"/>
    <xdr:sp macro="" textlink="">
      <xdr:nvSpPr>
        <xdr:cNvPr id="348" name="テキスト ボックス 347"/>
        <xdr:cNvSpPr txBox="1"/>
      </xdr:nvSpPr>
      <xdr:spPr>
        <a:xfrm>
          <a:off x="14909800" y="1074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67945</xdr:rowOff>
    </xdr:from>
    <xdr:to>
      <xdr:col>68</xdr:col>
      <xdr:colOff>203200</xdr:colOff>
      <xdr:row>62</xdr:row>
      <xdr:rowOff>169545</xdr:rowOff>
    </xdr:to>
    <xdr:sp macro="" textlink="">
      <xdr:nvSpPr>
        <xdr:cNvPr id="349" name="楕円 348"/>
        <xdr:cNvSpPr/>
      </xdr:nvSpPr>
      <xdr:spPr>
        <a:xfrm>
          <a:off x="143510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154940</xdr:rowOff>
    </xdr:from>
    <xdr:ext cx="762000" cy="258445"/>
    <xdr:sp macro="" textlink="">
      <xdr:nvSpPr>
        <xdr:cNvPr id="350" name="テキスト ボックス 349"/>
        <xdr:cNvSpPr txBox="1"/>
      </xdr:nvSpPr>
      <xdr:spPr>
        <a:xfrm>
          <a:off x="14020800" y="10784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74930</xdr:rowOff>
    </xdr:from>
    <xdr:to>
      <xdr:col>64</xdr:col>
      <xdr:colOff>152400</xdr:colOff>
      <xdr:row>63</xdr:row>
      <xdr:rowOff>5080</xdr:rowOff>
    </xdr:to>
    <xdr:sp macro="" textlink="">
      <xdr:nvSpPr>
        <xdr:cNvPr id="351" name="楕円 350"/>
        <xdr:cNvSpPr/>
      </xdr:nvSpPr>
      <xdr:spPr>
        <a:xfrm>
          <a:off x="134620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161290</xdr:rowOff>
    </xdr:from>
    <xdr:ext cx="762000" cy="259080"/>
    <xdr:sp macro="" textlink="">
      <xdr:nvSpPr>
        <xdr:cNvPr id="352" name="テキスト ボックス 351"/>
        <xdr:cNvSpPr txBox="1"/>
      </xdr:nvSpPr>
      <xdr:spPr>
        <a:xfrm>
          <a:off x="13131800" y="1079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類似団体平均を</a:t>
          </a:r>
          <a:r>
            <a:rPr kumimoji="1" lang="en-US" altLang="ja-JP" sz="1200">
              <a:latin typeface="ＭＳ Ｐゴシック"/>
              <a:ea typeface="ＭＳ Ｐゴシック"/>
            </a:rPr>
            <a:t>1.2</a:t>
          </a:r>
          <a:r>
            <a:rPr kumimoji="1" lang="ja-JP" altLang="en-US" sz="1200">
              <a:latin typeface="ＭＳ Ｐゴシック"/>
              <a:ea typeface="ＭＳ Ｐゴシック"/>
            </a:rPr>
            <a:t>ポイント上回り、前年度からも微増した。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標準財政規模の縮小により、</a:t>
          </a:r>
          <a:r>
            <a:rPr kumimoji="1" lang="en-US" altLang="ja-JP" sz="1200">
              <a:latin typeface="ＭＳ Ｐゴシック"/>
              <a:ea typeface="ＭＳ Ｐゴシック"/>
            </a:rPr>
            <a:t>30</a:t>
          </a:r>
          <a:r>
            <a:rPr kumimoji="1" lang="ja-JP" altLang="en-US" sz="1200">
              <a:latin typeface="ＭＳ Ｐゴシック"/>
              <a:ea typeface="ＭＳ Ｐゴシック"/>
            </a:rPr>
            <a:t>年度は数値が悪化しているが、直近</a:t>
          </a:r>
          <a:r>
            <a:rPr kumimoji="1" lang="en-US" altLang="ja-JP" sz="1200">
              <a:latin typeface="ＭＳ Ｐゴシック"/>
              <a:ea typeface="ＭＳ Ｐゴシック"/>
            </a:rPr>
            <a:t>5</a:t>
          </a:r>
          <a:r>
            <a:rPr kumimoji="1" lang="ja-JP" altLang="en-US" sz="1200">
              <a:latin typeface="ＭＳ Ｐゴシック"/>
              <a:ea typeface="ＭＳ Ｐゴシック"/>
            </a:rPr>
            <a:t>年間は横ばいの傾向にあり、継続して行ってきた事業規模の</a:t>
          </a:r>
          <a:r>
            <a:rPr kumimoji="1" lang="ja-JP" altLang="en-US" sz="1200">
              <a:solidFill>
                <a:schemeClr val="tx1"/>
              </a:solidFill>
              <a:latin typeface="ＭＳ Ｐゴシック"/>
              <a:ea typeface="ＭＳ Ｐゴシック"/>
            </a:rPr>
            <a:t>適正化と地方債発行の精査、</a:t>
          </a:r>
          <a:r>
            <a:rPr kumimoji="1" lang="en-US" altLang="ja-JP" sz="1200">
              <a:solidFill>
                <a:schemeClr val="tx1"/>
              </a:solidFill>
              <a:latin typeface="ＭＳ Ｐゴシック"/>
              <a:ea typeface="ＭＳ Ｐゴシック"/>
            </a:rPr>
            <a:t>19</a:t>
          </a:r>
          <a:r>
            <a:rPr kumimoji="1" lang="ja-JP" altLang="en-US" sz="1200">
              <a:solidFill>
                <a:schemeClr val="tx1"/>
              </a:solidFill>
              <a:latin typeface="ＭＳ Ｐゴシック"/>
              <a:ea typeface="ＭＳ Ｐゴシック"/>
            </a:rPr>
            <a:t>年度から実施している任意繰上償還により、ピーク時の</a:t>
          </a:r>
          <a:r>
            <a:rPr kumimoji="1" lang="en-US" altLang="ja-JP" sz="1200">
              <a:solidFill>
                <a:schemeClr val="tx1"/>
              </a:solidFill>
              <a:latin typeface="ＭＳ Ｐゴシック"/>
              <a:ea typeface="ＭＳ Ｐゴシック"/>
            </a:rPr>
            <a:t>21</a:t>
          </a:r>
          <a:r>
            <a:rPr kumimoji="1" lang="ja-JP" altLang="en-US" sz="1200">
              <a:solidFill>
                <a:schemeClr val="tx1"/>
              </a:solidFill>
              <a:latin typeface="ＭＳ Ｐゴシック"/>
              <a:ea typeface="ＭＳ Ｐゴシック"/>
            </a:rPr>
            <a:t>年度（</a:t>
          </a:r>
          <a:r>
            <a:rPr kumimoji="1" lang="en-US" altLang="ja-JP" sz="1200">
              <a:solidFill>
                <a:schemeClr val="tx1"/>
              </a:solidFill>
              <a:latin typeface="ＭＳ Ｐゴシック"/>
              <a:ea typeface="ＭＳ Ｐゴシック"/>
            </a:rPr>
            <a:t>17.3</a:t>
          </a:r>
          <a:r>
            <a:rPr kumimoji="1" lang="ja-JP" altLang="en-US" sz="1200">
              <a:solidFill>
                <a:schemeClr val="tx1"/>
              </a:solidFill>
              <a:latin typeface="ＭＳ Ｐゴシック"/>
              <a:ea typeface="ＭＳ Ｐゴシック"/>
            </a:rPr>
            <a:t>％</a:t>
          </a:r>
          <a:r>
            <a:rPr kumimoji="1" lang="ja-JP" altLang="en-US" sz="1200">
              <a:latin typeface="ＭＳ Ｐゴシック"/>
              <a:ea typeface="ＭＳ Ｐゴシック"/>
            </a:rPr>
            <a:t>）に比べ着実に減少してきている。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今後も財政状況を勘案しながら地方債の発行を抑制し、公債費負担の健全化に努める。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72" name="テキスト ボックス 371"/>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4" name="テキスト ボックス 373"/>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125095</xdr:rowOff>
    </xdr:from>
    <xdr:to>
      <xdr:col>81</xdr:col>
      <xdr:colOff>44450</xdr:colOff>
      <xdr:row>44</xdr:row>
      <xdr:rowOff>165100</xdr:rowOff>
    </xdr:to>
    <xdr:cxnSp macro="">
      <xdr:nvCxnSpPr>
        <xdr:cNvPr id="379" name="直線コネクタ 378"/>
        <xdr:cNvCxnSpPr/>
      </xdr:nvCxnSpPr>
      <xdr:spPr>
        <a:xfrm flipV="1">
          <a:off x="17018000" y="6125845"/>
          <a:ext cx="0" cy="1583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0"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40640</xdr:rowOff>
    </xdr:from>
    <xdr:ext cx="762000" cy="258445"/>
    <xdr:sp macro="" textlink="">
      <xdr:nvSpPr>
        <xdr:cNvPr id="382" name="公債費負担の状況最大値テキスト"/>
        <xdr:cNvSpPr txBox="1"/>
      </xdr:nvSpPr>
      <xdr:spPr>
        <a:xfrm>
          <a:off x="17106900" y="586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125095</xdr:rowOff>
    </xdr:from>
    <xdr:to>
      <xdr:col>81</xdr:col>
      <xdr:colOff>133350</xdr:colOff>
      <xdr:row>35</xdr:row>
      <xdr:rowOff>125095</xdr:rowOff>
    </xdr:to>
    <xdr:cxnSp macro="">
      <xdr:nvCxnSpPr>
        <xdr:cNvPr id="383" name="直線コネクタ 382"/>
        <xdr:cNvCxnSpPr/>
      </xdr:nvCxnSpPr>
      <xdr:spPr>
        <a:xfrm>
          <a:off x="16929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158115</xdr:rowOff>
    </xdr:from>
    <xdr:to>
      <xdr:col>81</xdr:col>
      <xdr:colOff>44450</xdr:colOff>
      <xdr:row>41</xdr:row>
      <xdr:rowOff>167640</xdr:rowOff>
    </xdr:to>
    <xdr:cxnSp macro="">
      <xdr:nvCxnSpPr>
        <xdr:cNvPr id="384" name="直線コネクタ 383"/>
        <xdr:cNvCxnSpPr/>
      </xdr:nvCxnSpPr>
      <xdr:spPr>
        <a:xfrm>
          <a:off x="16179800" y="71875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17780</xdr:rowOff>
    </xdr:from>
    <xdr:ext cx="762000" cy="258445"/>
    <xdr:sp macro="" textlink="">
      <xdr:nvSpPr>
        <xdr:cNvPr id="385" name="公債費負担の状況平均値テキスト"/>
        <xdr:cNvSpPr txBox="1"/>
      </xdr:nvSpPr>
      <xdr:spPr>
        <a:xfrm>
          <a:off x="17106900" y="68757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158115</xdr:rowOff>
    </xdr:to>
    <xdr:cxnSp macro="">
      <xdr:nvCxnSpPr>
        <xdr:cNvPr id="387" name="直線コネクタ 386"/>
        <xdr:cNvCxnSpPr/>
      </xdr:nvCxnSpPr>
      <xdr:spPr>
        <a:xfrm>
          <a:off x="15290800" y="71297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113030</xdr:rowOff>
    </xdr:from>
    <xdr:ext cx="736600" cy="259080"/>
    <xdr:sp macro="" textlink="">
      <xdr:nvSpPr>
        <xdr:cNvPr id="389" name="テキスト ボックス 388"/>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100330</xdr:rowOff>
    </xdr:from>
    <xdr:to>
      <xdr:col>72</xdr:col>
      <xdr:colOff>203200</xdr:colOff>
      <xdr:row>41</xdr:row>
      <xdr:rowOff>139065</xdr:rowOff>
    </xdr:to>
    <xdr:cxnSp macro="">
      <xdr:nvCxnSpPr>
        <xdr:cNvPr id="390" name="直線コネクタ 389"/>
        <xdr:cNvCxnSpPr/>
      </xdr:nvCxnSpPr>
      <xdr:spPr>
        <a:xfrm flipV="1">
          <a:off x="14401800" y="71297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10795</xdr:rowOff>
    </xdr:from>
    <xdr:to>
      <xdr:col>73</xdr:col>
      <xdr:colOff>44450</xdr:colOff>
      <xdr:row>41</xdr:row>
      <xdr:rowOff>112395</xdr:rowOff>
    </xdr:to>
    <xdr:sp macro="" textlink="">
      <xdr:nvSpPr>
        <xdr:cNvPr id="391" name="フローチャート: 判断 390"/>
        <xdr:cNvSpPr/>
      </xdr:nvSpPr>
      <xdr:spPr>
        <a:xfrm>
          <a:off x="15240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122555</xdr:rowOff>
    </xdr:from>
    <xdr:ext cx="762000" cy="258445"/>
    <xdr:sp macro="" textlink="">
      <xdr:nvSpPr>
        <xdr:cNvPr id="392" name="テキスト ボックス 391"/>
        <xdr:cNvSpPr txBox="1"/>
      </xdr:nvSpPr>
      <xdr:spPr>
        <a:xfrm>
          <a:off x="14909800" y="6809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139065</xdr:rowOff>
    </xdr:from>
    <xdr:to>
      <xdr:col>68</xdr:col>
      <xdr:colOff>152400</xdr:colOff>
      <xdr:row>41</xdr:row>
      <xdr:rowOff>167640</xdr:rowOff>
    </xdr:to>
    <xdr:cxnSp macro="">
      <xdr:nvCxnSpPr>
        <xdr:cNvPr id="393" name="直線コネクタ 392"/>
        <xdr:cNvCxnSpPr/>
      </xdr:nvCxnSpPr>
      <xdr:spPr>
        <a:xfrm flipV="1">
          <a:off x="13512800" y="71685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165100</xdr:rowOff>
    </xdr:from>
    <xdr:to>
      <xdr:col>68</xdr:col>
      <xdr:colOff>203200</xdr:colOff>
      <xdr:row>42</xdr:row>
      <xdr:rowOff>95250</xdr:rowOff>
    </xdr:to>
    <xdr:sp macro="" textlink="">
      <xdr:nvSpPr>
        <xdr:cNvPr id="394" name="フローチャート: 判断 393"/>
        <xdr:cNvSpPr/>
      </xdr:nvSpPr>
      <xdr:spPr>
        <a:xfrm>
          <a:off x="14351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80010</xdr:rowOff>
    </xdr:from>
    <xdr:ext cx="762000" cy="259080"/>
    <xdr:sp macro="" textlink="">
      <xdr:nvSpPr>
        <xdr:cNvPr id="395" name="テキスト ボックス 394"/>
        <xdr:cNvSpPr txBox="1"/>
      </xdr:nvSpPr>
      <xdr:spPr>
        <a:xfrm>
          <a:off x="14020800" y="728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13335</xdr:rowOff>
    </xdr:from>
    <xdr:to>
      <xdr:col>64</xdr:col>
      <xdr:colOff>152400</xdr:colOff>
      <xdr:row>42</xdr:row>
      <xdr:rowOff>114935</xdr:rowOff>
    </xdr:to>
    <xdr:sp macro="" textlink="">
      <xdr:nvSpPr>
        <xdr:cNvPr id="396" name="フローチャート: 判断 395"/>
        <xdr:cNvSpPr/>
      </xdr:nvSpPr>
      <xdr:spPr>
        <a:xfrm>
          <a:off x="13462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99695</xdr:rowOff>
    </xdr:from>
    <xdr:ext cx="762000" cy="258445"/>
    <xdr:sp macro="" textlink="">
      <xdr:nvSpPr>
        <xdr:cNvPr id="397" name="テキスト ボックス 396"/>
        <xdr:cNvSpPr txBox="1"/>
      </xdr:nvSpPr>
      <xdr:spPr>
        <a:xfrm>
          <a:off x="13131800" y="7300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116840</xdr:rowOff>
    </xdr:from>
    <xdr:to>
      <xdr:col>81</xdr:col>
      <xdr:colOff>95250</xdr:colOff>
      <xdr:row>42</xdr:row>
      <xdr:rowOff>46990</xdr:rowOff>
    </xdr:to>
    <xdr:sp macro="" textlink="">
      <xdr:nvSpPr>
        <xdr:cNvPr id="403" name="楕円 402"/>
        <xdr:cNvSpPr/>
      </xdr:nvSpPr>
      <xdr:spPr>
        <a:xfrm>
          <a:off x="169672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88900</xdr:rowOff>
    </xdr:from>
    <xdr:ext cx="762000" cy="258445"/>
    <xdr:sp macro="" textlink="">
      <xdr:nvSpPr>
        <xdr:cNvPr id="404" name="公債費負担の状況該当値テキスト"/>
        <xdr:cNvSpPr txBox="1"/>
      </xdr:nvSpPr>
      <xdr:spPr>
        <a:xfrm>
          <a:off x="17106900" y="7118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107315</xdr:rowOff>
    </xdr:from>
    <xdr:to>
      <xdr:col>77</xdr:col>
      <xdr:colOff>95250</xdr:colOff>
      <xdr:row>42</xdr:row>
      <xdr:rowOff>37465</xdr:rowOff>
    </xdr:to>
    <xdr:sp macro="" textlink="">
      <xdr:nvSpPr>
        <xdr:cNvPr id="405" name="楕円 404"/>
        <xdr:cNvSpPr/>
      </xdr:nvSpPr>
      <xdr:spPr>
        <a:xfrm>
          <a:off x="161290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22225</xdr:rowOff>
    </xdr:from>
    <xdr:ext cx="736600" cy="258445"/>
    <xdr:sp macro="" textlink="">
      <xdr:nvSpPr>
        <xdr:cNvPr id="406" name="テキスト ボックス 405"/>
        <xdr:cNvSpPr txBox="1"/>
      </xdr:nvSpPr>
      <xdr:spPr>
        <a:xfrm>
          <a:off x="15798800" y="7223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7" name="楕円 406"/>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135890</xdr:rowOff>
    </xdr:from>
    <xdr:ext cx="762000" cy="259080"/>
    <xdr:sp macro="" textlink="">
      <xdr:nvSpPr>
        <xdr:cNvPr id="408" name="テキスト ボックス 407"/>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88265</xdr:rowOff>
    </xdr:from>
    <xdr:to>
      <xdr:col>68</xdr:col>
      <xdr:colOff>203200</xdr:colOff>
      <xdr:row>42</xdr:row>
      <xdr:rowOff>18415</xdr:rowOff>
    </xdr:to>
    <xdr:sp macro="" textlink="">
      <xdr:nvSpPr>
        <xdr:cNvPr id="409" name="楕円 408"/>
        <xdr:cNvSpPr/>
      </xdr:nvSpPr>
      <xdr:spPr>
        <a:xfrm>
          <a:off x="143510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29210</xdr:rowOff>
    </xdr:from>
    <xdr:ext cx="762000" cy="258445"/>
    <xdr:sp macro="" textlink="">
      <xdr:nvSpPr>
        <xdr:cNvPr id="410" name="テキスト ボックス 409"/>
        <xdr:cNvSpPr txBox="1"/>
      </xdr:nvSpPr>
      <xdr:spPr>
        <a:xfrm>
          <a:off x="14020800" y="688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116840</xdr:rowOff>
    </xdr:from>
    <xdr:to>
      <xdr:col>64</xdr:col>
      <xdr:colOff>152400</xdr:colOff>
      <xdr:row>42</xdr:row>
      <xdr:rowOff>46990</xdr:rowOff>
    </xdr:to>
    <xdr:sp macro="" textlink="">
      <xdr:nvSpPr>
        <xdr:cNvPr id="411" name="楕円 410"/>
        <xdr:cNvSpPr/>
      </xdr:nvSpPr>
      <xdr:spPr>
        <a:xfrm>
          <a:off x="13462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57150</xdr:rowOff>
    </xdr:from>
    <xdr:ext cx="762000" cy="259080"/>
    <xdr:sp macro="" textlink="">
      <xdr:nvSpPr>
        <xdr:cNvPr id="412" name="テキスト ボックス 411"/>
        <xdr:cNvSpPr txBox="1"/>
      </xdr:nvSpPr>
      <xdr:spPr>
        <a:xfrm>
          <a:off x="13131800" y="691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類似団体平均を</a:t>
          </a:r>
          <a:r>
            <a:rPr kumimoji="1" lang="en-US" altLang="ja-JP" sz="1050">
              <a:latin typeface="ＭＳ Ｐゴシック"/>
              <a:ea typeface="ＭＳ Ｐゴシック"/>
            </a:rPr>
            <a:t>57.3</a:t>
          </a:r>
          <a:r>
            <a:rPr kumimoji="1" lang="ja-JP" altLang="en-US" sz="1050">
              <a:latin typeface="ＭＳ Ｐゴシック"/>
              <a:ea typeface="ＭＳ Ｐゴシック"/>
            </a:rPr>
            <a:t>ポイント上回っているが、前年度から</a:t>
          </a:r>
          <a:r>
            <a:rPr kumimoji="1" lang="en-US" altLang="ja-JP" sz="1050">
              <a:latin typeface="ＭＳ Ｐゴシック"/>
              <a:ea typeface="ＭＳ Ｐゴシック"/>
            </a:rPr>
            <a:t>4.6</a:t>
          </a:r>
          <a:r>
            <a:rPr kumimoji="1" lang="ja-JP" altLang="en-US" sz="1050">
              <a:latin typeface="ＭＳ Ｐゴシック"/>
              <a:ea typeface="ＭＳ Ｐゴシック"/>
            </a:rPr>
            <a:t>ポイント改善した。</a:t>
          </a:r>
          <a:endParaRPr kumimoji="1" lang="en-US" altLang="ja-JP" sz="1050">
            <a:latin typeface="ＭＳ Ｐゴシック"/>
            <a:ea typeface="ＭＳ Ｐゴシック"/>
          </a:endParaRPr>
        </a:p>
        <a:p>
          <a:r>
            <a:rPr kumimoji="1" lang="ja-JP" altLang="en-US" sz="1050">
              <a:latin typeface="ＭＳ Ｐゴシック"/>
              <a:ea typeface="ＭＳ Ｐゴシック"/>
            </a:rPr>
            <a:t>　地方債残高は</a:t>
          </a:r>
          <a:r>
            <a:rPr kumimoji="1" lang="en-US" altLang="ja-JP" sz="1050">
              <a:latin typeface="ＭＳ Ｐゴシック"/>
              <a:ea typeface="ＭＳ Ｐゴシック"/>
            </a:rPr>
            <a:t>2</a:t>
          </a:r>
          <a:r>
            <a:rPr kumimoji="1" lang="ja-JP" altLang="en-US" sz="1050">
              <a:latin typeface="ＭＳ Ｐゴシック"/>
              <a:ea typeface="ＭＳ Ｐゴシック"/>
            </a:rPr>
            <a:t>中学校校舎建設が終了した</a:t>
          </a:r>
          <a:r>
            <a:rPr kumimoji="1" lang="en-US" altLang="ja-JP" sz="1050">
              <a:latin typeface="ＭＳ Ｐゴシック"/>
              <a:ea typeface="ＭＳ Ｐゴシック"/>
            </a:rPr>
            <a:t>22</a:t>
          </a:r>
          <a:r>
            <a:rPr kumimoji="1" lang="ja-JP" altLang="en-US" sz="1050">
              <a:latin typeface="ＭＳ Ｐゴシック"/>
              <a:ea typeface="ＭＳ Ｐゴシック"/>
            </a:rPr>
            <a:t>年度がピークとなっていたが、任意繰上償還を実施し残高の増加を抑制したことにより将来負担額が減少したことなどが比率改善の要因として挙げられる。</a:t>
          </a:r>
          <a:endParaRPr kumimoji="1" lang="en-US" altLang="ja-JP" sz="1050">
            <a:latin typeface="ＭＳ Ｐゴシック"/>
            <a:ea typeface="ＭＳ Ｐゴシック"/>
          </a:endParaRPr>
        </a:p>
        <a:p>
          <a:r>
            <a:rPr kumimoji="1" lang="ja-JP" altLang="en-US" sz="1050">
              <a:latin typeface="ＭＳ Ｐゴシック"/>
              <a:ea typeface="ＭＳ Ｐゴシック"/>
            </a:rPr>
            <a:t>　なお、公営企業債等繰入金</a:t>
          </a:r>
          <a:r>
            <a:rPr kumimoji="1" lang="ja-JP" altLang="en-US" sz="1050">
              <a:solidFill>
                <a:schemeClr val="tx1"/>
              </a:solidFill>
              <a:latin typeface="ＭＳ Ｐゴシック"/>
              <a:ea typeface="ＭＳ Ｐゴシック"/>
            </a:rPr>
            <a:t>は公共下水道事業の実施に伴い増加傾向にあるものの、資本費平準化債を発行することで、将来負担</a:t>
          </a:r>
          <a:r>
            <a:rPr kumimoji="1" lang="ja-JP" altLang="en-US" sz="1050">
              <a:latin typeface="ＭＳ Ｐゴシック"/>
              <a:ea typeface="ＭＳ Ｐゴシック"/>
            </a:rPr>
            <a:t>の平準化を図っている。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a:t>
          </a:r>
          <a:r>
            <a:rPr kumimoji="1" lang="en-US" altLang="ja-JP" sz="1050">
              <a:latin typeface="ＭＳ Ｐゴシック"/>
              <a:ea typeface="ＭＳ Ｐゴシック"/>
            </a:rPr>
            <a:t>24</a:t>
          </a:r>
          <a:r>
            <a:rPr kumimoji="1" lang="ja-JP" altLang="en-US" sz="1050">
              <a:latin typeface="ＭＳ Ｐゴシック"/>
              <a:ea typeface="ＭＳ Ｐゴシック"/>
            </a:rPr>
            <a:t>年度以降熱回収施設（一般廃棄物処理場）整備事業や観光拠点センター整備事業等の大型事業を実施しながらも着実に比率を改善してきており、今後も地方債の新規発行の精査や使用料金見直し等の経営改善のほか、充当可能基金の確保を図り、将来負担の軽減に努める。</a:t>
          </a:r>
        </a:p>
      </xdr:txBody>
    </xdr:sp>
    <xdr:clientData/>
  </xdr:twoCellAnchor>
  <xdr:oneCellAnchor>
    <xdr:from>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0" name="テキスト ボックス 429"/>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2" name="テキスト ボックス 431"/>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91440</xdr:rowOff>
    </xdr:to>
    <xdr:cxnSp macro="">
      <xdr:nvCxnSpPr>
        <xdr:cNvPr id="441" name="直線コネクタ 440"/>
        <xdr:cNvCxnSpPr/>
      </xdr:nvCxnSpPr>
      <xdr:spPr>
        <a:xfrm flipV="1">
          <a:off x="17018000" y="2370455"/>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63500</xdr:rowOff>
    </xdr:from>
    <xdr:ext cx="762000" cy="258445"/>
    <xdr:sp macro="" textlink="">
      <xdr:nvSpPr>
        <xdr:cNvPr id="442" name="将来負担の状況最小値テキスト"/>
        <xdr:cNvSpPr txBox="1"/>
      </xdr:nvSpPr>
      <xdr:spPr>
        <a:xfrm>
          <a:off x="17106900" y="3663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91440</xdr:rowOff>
    </xdr:from>
    <xdr:to>
      <xdr:col>81</xdr:col>
      <xdr:colOff>133350</xdr:colOff>
      <xdr:row>21</xdr:row>
      <xdr:rowOff>91440</xdr:rowOff>
    </xdr:to>
    <xdr:cxnSp macro="">
      <xdr:nvCxnSpPr>
        <xdr:cNvPr id="443" name="直線コネクタ 442"/>
        <xdr:cNvCxnSpPr/>
      </xdr:nvCxnSpPr>
      <xdr:spPr>
        <a:xfrm>
          <a:off x="16929100" y="369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40640</xdr:rowOff>
    </xdr:from>
    <xdr:to>
      <xdr:col>81</xdr:col>
      <xdr:colOff>44450</xdr:colOff>
      <xdr:row>17</xdr:row>
      <xdr:rowOff>77470</xdr:rowOff>
    </xdr:to>
    <xdr:cxnSp macro="">
      <xdr:nvCxnSpPr>
        <xdr:cNvPr id="446" name="直線コネクタ 445"/>
        <xdr:cNvCxnSpPr/>
      </xdr:nvCxnSpPr>
      <xdr:spPr>
        <a:xfrm flipV="1">
          <a:off x="16179800" y="29552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59690</xdr:rowOff>
    </xdr:from>
    <xdr:ext cx="762000" cy="259080"/>
    <xdr:sp macro="" textlink="">
      <xdr:nvSpPr>
        <xdr:cNvPr id="447" name="将来負担の状況平均値テキスト"/>
        <xdr:cNvSpPr txBox="1"/>
      </xdr:nvSpPr>
      <xdr:spPr>
        <a:xfrm>
          <a:off x="17106900" y="2288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43180</xdr:rowOff>
    </xdr:from>
    <xdr:to>
      <xdr:col>81</xdr:col>
      <xdr:colOff>95250</xdr:colOff>
      <xdr:row>14</xdr:row>
      <xdr:rowOff>144780</xdr:rowOff>
    </xdr:to>
    <xdr:sp macro="" textlink="">
      <xdr:nvSpPr>
        <xdr:cNvPr id="448" name="フローチャート: 判断 447"/>
        <xdr:cNvSpPr/>
      </xdr:nvSpPr>
      <xdr:spPr>
        <a:xfrm>
          <a:off x="16967200" y="24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77470</xdr:rowOff>
    </xdr:from>
    <xdr:to>
      <xdr:col>77</xdr:col>
      <xdr:colOff>44450</xdr:colOff>
      <xdr:row>17</xdr:row>
      <xdr:rowOff>170180</xdr:rowOff>
    </xdr:to>
    <xdr:cxnSp macro="">
      <xdr:nvCxnSpPr>
        <xdr:cNvPr id="449" name="直線コネクタ 448"/>
        <xdr:cNvCxnSpPr/>
      </xdr:nvCxnSpPr>
      <xdr:spPr>
        <a:xfrm flipV="1">
          <a:off x="15290800" y="299212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12700</xdr:rowOff>
    </xdr:from>
    <xdr:ext cx="736600" cy="259080"/>
    <xdr:sp macro="" textlink="">
      <xdr:nvSpPr>
        <xdr:cNvPr id="451" name="テキスト ボックス 450"/>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170180</xdr:rowOff>
    </xdr:from>
    <xdr:to>
      <xdr:col>72</xdr:col>
      <xdr:colOff>203200</xdr:colOff>
      <xdr:row>18</xdr:row>
      <xdr:rowOff>95885</xdr:rowOff>
    </xdr:to>
    <xdr:cxnSp macro="">
      <xdr:nvCxnSpPr>
        <xdr:cNvPr id="452" name="直線コネクタ 451"/>
        <xdr:cNvCxnSpPr/>
      </xdr:nvCxnSpPr>
      <xdr:spPr>
        <a:xfrm flipV="1">
          <a:off x="14401800" y="308483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81915</xdr:rowOff>
    </xdr:from>
    <xdr:to>
      <xdr:col>73</xdr:col>
      <xdr:colOff>44450</xdr:colOff>
      <xdr:row>15</xdr:row>
      <xdr:rowOff>12065</xdr:rowOff>
    </xdr:to>
    <xdr:sp macro="" textlink="">
      <xdr:nvSpPr>
        <xdr:cNvPr id="453" name="フローチャート: 判断 452"/>
        <xdr:cNvSpPr/>
      </xdr:nvSpPr>
      <xdr:spPr>
        <a:xfrm>
          <a:off x="15240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22225</xdr:rowOff>
    </xdr:from>
    <xdr:ext cx="762000" cy="258445"/>
    <xdr:sp macro="" textlink="">
      <xdr:nvSpPr>
        <xdr:cNvPr id="454" name="テキスト ボックス 453"/>
        <xdr:cNvSpPr txBox="1"/>
      </xdr:nvSpPr>
      <xdr:spPr>
        <a:xfrm>
          <a:off x="14909800" y="22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95885</xdr:rowOff>
    </xdr:from>
    <xdr:to>
      <xdr:col>68</xdr:col>
      <xdr:colOff>152400</xdr:colOff>
      <xdr:row>18</xdr:row>
      <xdr:rowOff>157480</xdr:rowOff>
    </xdr:to>
    <xdr:cxnSp macro="">
      <xdr:nvCxnSpPr>
        <xdr:cNvPr id="455" name="直線コネクタ 454"/>
        <xdr:cNvCxnSpPr/>
      </xdr:nvCxnSpPr>
      <xdr:spPr>
        <a:xfrm flipV="1">
          <a:off x="13512800" y="31819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33655</xdr:rowOff>
    </xdr:from>
    <xdr:to>
      <xdr:col>68</xdr:col>
      <xdr:colOff>203200</xdr:colOff>
      <xdr:row>16</xdr:row>
      <xdr:rowOff>135255</xdr:rowOff>
    </xdr:to>
    <xdr:sp macro="" textlink="">
      <xdr:nvSpPr>
        <xdr:cNvPr id="456" name="フローチャート: 判断 455"/>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145415</xdr:rowOff>
    </xdr:from>
    <xdr:ext cx="762000" cy="258445"/>
    <xdr:sp macro="" textlink="">
      <xdr:nvSpPr>
        <xdr:cNvPr id="457" name="テキスト ボックス 456"/>
        <xdr:cNvSpPr txBox="1"/>
      </xdr:nvSpPr>
      <xdr:spPr>
        <a:xfrm>
          <a:off x="14020800" y="254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139065</xdr:rowOff>
    </xdr:from>
    <xdr:to>
      <xdr:col>64</xdr:col>
      <xdr:colOff>152400</xdr:colOff>
      <xdr:row>16</xdr:row>
      <xdr:rowOff>69215</xdr:rowOff>
    </xdr:to>
    <xdr:sp macro="" textlink="">
      <xdr:nvSpPr>
        <xdr:cNvPr id="458" name="フローチャート: 判断 457"/>
        <xdr:cNvSpPr/>
      </xdr:nvSpPr>
      <xdr:spPr>
        <a:xfrm>
          <a:off x="1346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79375</xdr:rowOff>
    </xdr:from>
    <xdr:ext cx="762000" cy="258445"/>
    <xdr:sp macro="" textlink="">
      <xdr:nvSpPr>
        <xdr:cNvPr id="459" name="テキスト ボックス 458"/>
        <xdr:cNvSpPr txBox="1"/>
      </xdr:nvSpPr>
      <xdr:spPr>
        <a:xfrm>
          <a:off x="13131800"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161290</xdr:rowOff>
    </xdr:from>
    <xdr:to>
      <xdr:col>81</xdr:col>
      <xdr:colOff>95250</xdr:colOff>
      <xdr:row>17</xdr:row>
      <xdr:rowOff>91440</xdr:rowOff>
    </xdr:to>
    <xdr:sp macro="" textlink="">
      <xdr:nvSpPr>
        <xdr:cNvPr id="465" name="楕円 464"/>
        <xdr:cNvSpPr/>
      </xdr:nvSpPr>
      <xdr:spPr>
        <a:xfrm>
          <a:off x="16967200" y="29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133350</xdr:rowOff>
    </xdr:from>
    <xdr:ext cx="762000" cy="258445"/>
    <xdr:sp macro="" textlink="">
      <xdr:nvSpPr>
        <xdr:cNvPr id="466" name="将来負担の状況該当値テキスト"/>
        <xdr:cNvSpPr txBox="1"/>
      </xdr:nvSpPr>
      <xdr:spPr>
        <a:xfrm>
          <a:off x="17106900" y="2876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26670</xdr:rowOff>
    </xdr:from>
    <xdr:to>
      <xdr:col>77</xdr:col>
      <xdr:colOff>95250</xdr:colOff>
      <xdr:row>17</xdr:row>
      <xdr:rowOff>128270</xdr:rowOff>
    </xdr:to>
    <xdr:sp macro="" textlink="">
      <xdr:nvSpPr>
        <xdr:cNvPr id="467" name="楕円 466"/>
        <xdr:cNvSpPr/>
      </xdr:nvSpPr>
      <xdr:spPr>
        <a:xfrm>
          <a:off x="16129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113030</xdr:rowOff>
    </xdr:from>
    <xdr:ext cx="736600" cy="259080"/>
    <xdr:sp macro="" textlink="">
      <xdr:nvSpPr>
        <xdr:cNvPr id="468" name="テキスト ボックス 467"/>
        <xdr:cNvSpPr txBox="1"/>
      </xdr:nvSpPr>
      <xdr:spPr>
        <a:xfrm>
          <a:off x="15798800" y="302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119380</xdr:rowOff>
    </xdr:from>
    <xdr:to>
      <xdr:col>73</xdr:col>
      <xdr:colOff>44450</xdr:colOff>
      <xdr:row>18</xdr:row>
      <xdr:rowOff>49530</xdr:rowOff>
    </xdr:to>
    <xdr:sp macro="" textlink="">
      <xdr:nvSpPr>
        <xdr:cNvPr id="469" name="楕円 468"/>
        <xdr:cNvSpPr/>
      </xdr:nvSpPr>
      <xdr:spPr>
        <a:xfrm>
          <a:off x="15240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34290</xdr:rowOff>
    </xdr:from>
    <xdr:ext cx="762000" cy="259080"/>
    <xdr:sp macro="" textlink="">
      <xdr:nvSpPr>
        <xdr:cNvPr id="470" name="テキスト ボックス 469"/>
        <xdr:cNvSpPr txBox="1"/>
      </xdr:nvSpPr>
      <xdr:spPr>
        <a:xfrm>
          <a:off x="14909800" y="312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45085</xdr:rowOff>
    </xdr:from>
    <xdr:to>
      <xdr:col>68</xdr:col>
      <xdr:colOff>203200</xdr:colOff>
      <xdr:row>18</xdr:row>
      <xdr:rowOff>146685</xdr:rowOff>
    </xdr:to>
    <xdr:sp macro="" textlink="">
      <xdr:nvSpPr>
        <xdr:cNvPr id="471" name="楕円 470"/>
        <xdr:cNvSpPr/>
      </xdr:nvSpPr>
      <xdr:spPr>
        <a:xfrm>
          <a:off x="14351000" y="31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132080</xdr:rowOff>
    </xdr:from>
    <xdr:ext cx="762000" cy="258445"/>
    <xdr:sp macro="" textlink="">
      <xdr:nvSpPr>
        <xdr:cNvPr id="472" name="テキスト ボックス 471"/>
        <xdr:cNvSpPr txBox="1"/>
      </xdr:nvSpPr>
      <xdr:spPr>
        <a:xfrm>
          <a:off x="14020800" y="3218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106680</xdr:rowOff>
    </xdr:from>
    <xdr:to>
      <xdr:col>64</xdr:col>
      <xdr:colOff>152400</xdr:colOff>
      <xdr:row>19</xdr:row>
      <xdr:rowOff>36830</xdr:rowOff>
    </xdr:to>
    <xdr:sp macro="" textlink="">
      <xdr:nvSpPr>
        <xdr:cNvPr id="473" name="楕円 472"/>
        <xdr:cNvSpPr/>
      </xdr:nvSpPr>
      <xdr:spPr>
        <a:xfrm>
          <a:off x="1346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21590</xdr:rowOff>
    </xdr:from>
    <xdr:ext cx="762000" cy="259080"/>
    <xdr:sp macro="" textlink="">
      <xdr:nvSpPr>
        <xdr:cNvPr id="474" name="テキスト ボックス 473"/>
        <xdr:cNvSpPr txBox="1"/>
      </xdr:nvSpPr>
      <xdr:spPr>
        <a:xfrm>
          <a:off x="13131800" y="327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24,707
24,615
241.13
13,953,545
13,686,529
189,933
9,187,769
15,125,599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72.7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前年度比</a:t>
          </a:r>
          <a:r>
            <a:rPr kumimoji="1" lang="en-US" altLang="ja-JP" sz="1050">
              <a:latin typeface="ＭＳ Ｐゴシック"/>
              <a:ea typeface="ＭＳ Ｐゴシック"/>
            </a:rPr>
            <a:t>0.2</a:t>
          </a:r>
          <a:r>
            <a:rPr kumimoji="1" lang="ja-JP" altLang="en-US" sz="1050">
              <a:latin typeface="ＭＳ Ｐゴシック"/>
              <a:ea typeface="ＭＳ Ｐゴシック"/>
            </a:rPr>
            <a:t>ポイント減少し、類似団体平均を</a:t>
          </a:r>
          <a:r>
            <a:rPr kumimoji="1" lang="en-US" altLang="ja-JP" sz="1050">
              <a:latin typeface="ＭＳ Ｐゴシック"/>
              <a:ea typeface="ＭＳ Ｐゴシック"/>
            </a:rPr>
            <a:t>0.9</a:t>
          </a:r>
          <a:r>
            <a:rPr kumimoji="1" lang="ja-JP" altLang="en-US" sz="1050">
              <a:latin typeface="ＭＳ Ｐゴシック"/>
              <a:ea typeface="ＭＳ Ｐゴシック"/>
            </a:rPr>
            <a:t>ポイント下回った。</a:t>
          </a:r>
          <a:endParaRPr kumimoji="1" lang="en-US" altLang="ja-JP" sz="1050">
            <a:latin typeface="ＭＳ Ｐゴシック"/>
            <a:ea typeface="ＭＳ Ｐゴシック"/>
          </a:endParaRPr>
        </a:p>
        <a:p>
          <a:r>
            <a:rPr kumimoji="1" lang="ja-JP" altLang="en-US" sz="1050" baseline="0">
              <a:solidFill>
                <a:srgbClr val="FF0000"/>
              </a:solidFill>
              <a:latin typeface="ＭＳ Ｐゴシック"/>
              <a:ea typeface="ＭＳ Ｐゴシック"/>
            </a:rPr>
            <a:t>　</a:t>
          </a:r>
          <a:r>
            <a:rPr kumimoji="1" lang="ja-JP" altLang="en-US" sz="1050">
              <a:solidFill>
                <a:schemeClr val="tx1"/>
              </a:solidFill>
              <a:latin typeface="ＭＳ Ｐゴシック"/>
              <a:ea typeface="ＭＳ Ｐゴシック"/>
            </a:rPr>
            <a:t>職員給は増となったが、退職手当負担金（特別負担金）の減により、分子が減となった。加えて分母については、地方税が増加した一方で普通交付税が減少し、全体としては減になった。分子の減少幅が分母の減少幅より大きかったことで、前年度比で減となっている。</a:t>
          </a:r>
          <a:endParaRPr kumimoji="1" lang="en-US" altLang="ja-JP" sz="1050">
            <a:solidFill>
              <a:schemeClr val="tx1"/>
            </a:solidFill>
            <a:latin typeface="ＭＳ Ｐゴシック"/>
            <a:ea typeface="ＭＳ Ｐゴシック"/>
          </a:endParaRPr>
        </a:p>
        <a:p>
          <a:r>
            <a:rPr kumimoji="1" lang="ja-JP" altLang="en-US" sz="1050">
              <a:latin typeface="ＭＳ Ｐゴシック"/>
              <a:ea typeface="ＭＳ Ｐゴシック"/>
            </a:rPr>
            <a:t>　今後も「にかほ市行財政改革大綱」に基づいた定員管理を行い、年齢構成のバランスに配慮しながら人件費の抑制に努める。</a:t>
          </a:r>
          <a:endParaRPr kumimoji="1" lang="en-US" altLang="ja-JP" sz="105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7365" cy="258445"/>
    <xdr:sp macro="" textlink="">
      <xdr:nvSpPr>
        <xdr:cNvPr id="49" name="テキスト ボックス 48"/>
        <xdr:cNvSpPr txBox="1"/>
      </xdr:nvSpPr>
      <xdr:spPr>
        <a:xfrm>
          <a:off x="254000" y="7128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7365" cy="258445"/>
    <xdr:sp macro="" textlink="">
      <xdr:nvSpPr>
        <xdr:cNvPr id="51" name="テキスト ボックス 50"/>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7365" cy="258445"/>
    <xdr:sp macro="" textlink="">
      <xdr:nvSpPr>
        <xdr:cNvPr id="53" name="テキスト ボックス 52"/>
        <xdr:cNvSpPr txBox="1"/>
      </xdr:nvSpPr>
      <xdr:spPr>
        <a:xfrm>
          <a:off x="254000" y="6557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5" name="テキスト ボックス 54"/>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7365" cy="258445"/>
    <xdr:sp macro="" textlink="">
      <xdr:nvSpPr>
        <xdr:cNvPr id="57" name="テキスト ボックス 56"/>
        <xdr:cNvSpPr txBox="1"/>
      </xdr:nvSpPr>
      <xdr:spPr>
        <a:xfrm>
          <a:off x="254000" y="5985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7365" cy="258445"/>
    <xdr:sp macro="" textlink="">
      <xdr:nvSpPr>
        <xdr:cNvPr id="59" name="テキスト ボックス 58"/>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7365" cy="258445"/>
    <xdr:sp macro="" textlink="">
      <xdr:nvSpPr>
        <xdr:cNvPr id="61" name="テキスト ボックス 60"/>
        <xdr:cNvSpPr txBox="1"/>
      </xdr:nvSpPr>
      <xdr:spPr>
        <a:xfrm>
          <a:off x="254000" y="5414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3" name="テキスト ボックス 62"/>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22860</xdr:rowOff>
    </xdr:from>
    <xdr:ext cx="762000" cy="259080"/>
    <xdr:sp macro="" textlink="">
      <xdr:nvSpPr>
        <xdr:cNvPr id="66" name="人件費最小値テキスト"/>
        <xdr:cNvSpPr txBox="1"/>
      </xdr:nvSpPr>
      <xdr:spPr>
        <a:xfrm>
          <a:off x="4914900" y="705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8445"/>
    <xdr:sp macro="" textlink="">
      <xdr:nvSpPr>
        <xdr:cNvPr id="68" name="人件費最大値テキスト"/>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136525</xdr:rowOff>
    </xdr:from>
    <xdr:to>
      <xdr:col>24</xdr:col>
      <xdr:colOff>25400</xdr:colOff>
      <xdr:row>34</xdr:row>
      <xdr:rowOff>155575</xdr:rowOff>
    </xdr:to>
    <xdr:cxnSp macro="">
      <xdr:nvCxnSpPr>
        <xdr:cNvPr id="70" name="直線コネクタ 69"/>
        <xdr:cNvCxnSpPr/>
      </xdr:nvCxnSpPr>
      <xdr:spPr>
        <a:xfrm flipV="1">
          <a:off x="3987800" y="59658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143510</xdr:rowOff>
    </xdr:from>
    <xdr:ext cx="762000" cy="258445"/>
    <xdr:sp macro="" textlink="">
      <xdr:nvSpPr>
        <xdr:cNvPr id="71" name="人件費平均値テキスト"/>
        <xdr:cNvSpPr txBox="1"/>
      </xdr:nvSpPr>
      <xdr:spPr>
        <a:xfrm>
          <a:off x="4914900" y="59728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117475</xdr:rowOff>
    </xdr:to>
    <xdr:cxnSp macro="">
      <xdr:nvCxnSpPr>
        <xdr:cNvPr id="73" name="直線コネクタ 72"/>
        <xdr:cNvCxnSpPr/>
      </xdr:nvCxnSpPr>
      <xdr:spPr>
        <a:xfrm flipV="1">
          <a:off x="3098800" y="598487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67310</xdr:rowOff>
    </xdr:from>
    <xdr:ext cx="735965" cy="259080"/>
    <xdr:sp macro="" textlink="">
      <xdr:nvSpPr>
        <xdr:cNvPr id="75" name="テキスト ボックス 74"/>
        <xdr:cNvSpPr txBox="1"/>
      </xdr:nvSpPr>
      <xdr:spPr>
        <a:xfrm>
          <a:off x="3606800" y="6068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98425</xdr:rowOff>
    </xdr:from>
    <xdr:to>
      <xdr:col>15</xdr:col>
      <xdr:colOff>98425</xdr:colOff>
      <xdr:row>35</xdr:row>
      <xdr:rowOff>117475</xdr:rowOff>
    </xdr:to>
    <xdr:cxnSp macro="">
      <xdr:nvCxnSpPr>
        <xdr:cNvPr id="76" name="直線コネクタ 75"/>
        <xdr:cNvCxnSpPr/>
      </xdr:nvCxnSpPr>
      <xdr:spPr>
        <a:xfrm>
          <a:off x="2209800" y="6099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111760</xdr:rowOff>
    </xdr:from>
    <xdr:ext cx="762000" cy="258445"/>
    <xdr:sp macro="" textlink="">
      <xdr:nvSpPr>
        <xdr:cNvPr id="78" name="テキスト ボックス 77"/>
        <xdr:cNvSpPr txBox="1"/>
      </xdr:nvSpPr>
      <xdr:spPr>
        <a:xfrm>
          <a:off x="2717800" y="576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98425</xdr:rowOff>
    </xdr:from>
    <xdr:to>
      <xdr:col>11</xdr:col>
      <xdr:colOff>9525</xdr:colOff>
      <xdr:row>35</xdr:row>
      <xdr:rowOff>136525</xdr:rowOff>
    </xdr:to>
    <xdr:cxnSp macro="">
      <xdr:nvCxnSpPr>
        <xdr:cNvPr id="79" name="直線コネクタ 78"/>
        <xdr:cNvCxnSpPr/>
      </xdr:nvCxnSpPr>
      <xdr:spPr>
        <a:xfrm flipV="1">
          <a:off x="1320800" y="6099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57150</xdr:rowOff>
    </xdr:from>
    <xdr:to>
      <xdr:col>11</xdr:col>
      <xdr:colOff>60325</xdr:colOff>
      <xdr:row>34</xdr:row>
      <xdr:rowOff>158750</xdr:rowOff>
    </xdr:to>
    <xdr:sp macro="" textlink="">
      <xdr:nvSpPr>
        <xdr:cNvPr id="80" name="フローチャート: 判断 79"/>
        <xdr:cNvSpPr/>
      </xdr:nvSpPr>
      <xdr:spPr>
        <a:xfrm>
          <a:off x="21590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168910</xdr:rowOff>
    </xdr:from>
    <xdr:ext cx="761365" cy="258445"/>
    <xdr:sp macro="" textlink="">
      <xdr:nvSpPr>
        <xdr:cNvPr id="81" name="テキスト ボックス 80"/>
        <xdr:cNvSpPr txBox="1"/>
      </xdr:nvSpPr>
      <xdr:spPr>
        <a:xfrm>
          <a:off x="1828800" y="5655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130810</xdr:rowOff>
    </xdr:from>
    <xdr:ext cx="761365" cy="259080"/>
    <xdr:sp macro="" textlink="">
      <xdr:nvSpPr>
        <xdr:cNvPr id="83" name="テキスト ボックス 82"/>
        <xdr:cNvSpPr txBox="1"/>
      </xdr:nvSpPr>
      <xdr:spPr>
        <a:xfrm>
          <a:off x="939800" y="578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6" name="テキスト ボックス 85"/>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86360</xdr:rowOff>
    </xdr:from>
    <xdr:to>
      <xdr:col>24</xdr:col>
      <xdr:colOff>76200</xdr:colOff>
      <xdr:row>35</xdr:row>
      <xdr:rowOff>15875</xdr:rowOff>
    </xdr:to>
    <xdr:sp macro="" textlink="">
      <xdr:nvSpPr>
        <xdr:cNvPr id="89" name="楕円 88"/>
        <xdr:cNvSpPr/>
      </xdr:nvSpPr>
      <xdr:spPr>
        <a:xfrm>
          <a:off x="4775200" y="591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102235</xdr:rowOff>
    </xdr:from>
    <xdr:ext cx="762000" cy="258445"/>
    <xdr:sp macro="" textlink="">
      <xdr:nvSpPr>
        <xdr:cNvPr id="90" name="人件費該当値テキスト"/>
        <xdr:cNvSpPr txBox="1"/>
      </xdr:nvSpPr>
      <xdr:spPr>
        <a:xfrm>
          <a:off x="4914900" y="5760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104775</xdr:rowOff>
    </xdr:from>
    <xdr:to>
      <xdr:col>20</xdr:col>
      <xdr:colOff>38100</xdr:colOff>
      <xdr:row>35</xdr:row>
      <xdr:rowOff>34925</xdr:rowOff>
    </xdr:to>
    <xdr:sp macro="" textlink="">
      <xdr:nvSpPr>
        <xdr:cNvPr id="91" name="楕円 90"/>
        <xdr:cNvSpPr/>
      </xdr:nvSpPr>
      <xdr:spPr>
        <a:xfrm>
          <a:off x="3937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45085</xdr:rowOff>
    </xdr:from>
    <xdr:ext cx="735965" cy="258445"/>
    <xdr:sp macro="" textlink="">
      <xdr:nvSpPr>
        <xdr:cNvPr id="92" name="テキスト ボックス 91"/>
        <xdr:cNvSpPr txBox="1"/>
      </xdr:nvSpPr>
      <xdr:spPr>
        <a:xfrm>
          <a:off x="3606800" y="57029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66675</xdr:rowOff>
    </xdr:from>
    <xdr:to>
      <xdr:col>15</xdr:col>
      <xdr:colOff>149225</xdr:colOff>
      <xdr:row>35</xdr:row>
      <xdr:rowOff>168275</xdr:rowOff>
    </xdr:to>
    <xdr:sp macro="" textlink="">
      <xdr:nvSpPr>
        <xdr:cNvPr id="93" name="楕円 92"/>
        <xdr:cNvSpPr/>
      </xdr:nvSpPr>
      <xdr:spPr>
        <a:xfrm>
          <a:off x="3048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153035</xdr:rowOff>
    </xdr:from>
    <xdr:ext cx="762000" cy="259080"/>
    <xdr:sp macro="" textlink="">
      <xdr:nvSpPr>
        <xdr:cNvPr id="94" name="テキスト ボックス 93"/>
        <xdr:cNvSpPr txBox="1"/>
      </xdr:nvSpPr>
      <xdr:spPr>
        <a:xfrm>
          <a:off x="271780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95" name="楕円 94"/>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133985</xdr:rowOff>
    </xdr:from>
    <xdr:ext cx="761365" cy="258445"/>
    <xdr:sp macro="" textlink="">
      <xdr:nvSpPr>
        <xdr:cNvPr id="96" name="テキスト ボックス 95"/>
        <xdr:cNvSpPr txBox="1"/>
      </xdr:nvSpPr>
      <xdr:spPr>
        <a:xfrm>
          <a:off x="1828800" y="6134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86360</xdr:rowOff>
    </xdr:from>
    <xdr:to>
      <xdr:col>6</xdr:col>
      <xdr:colOff>171450</xdr:colOff>
      <xdr:row>36</xdr:row>
      <xdr:rowOff>15875</xdr:rowOff>
    </xdr:to>
    <xdr:sp macro="" textlink="">
      <xdr:nvSpPr>
        <xdr:cNvPr id="97" name="楕円 96"/>
        <xdr:cNvSpPr/>
      </xdr:nvSpPr>
      <xdr:spPr>
        <a:xfrm>
          <a:off x="12700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xdr:rowOff>
    </xdr:from>
    <xdr:ext cx="761365" cy="259080"/>
    <xdr:sp macro="" textlink="">
      <xdr:nvSpPr>
        <xdr:cNvPr id="98" name="テキスト ボックス 97"/>
        <xdr:cNvSpPr txBox="1"/>
      </xdr:nvSpPr>
      <xdr:spPr>
        <a:xfrm>
          <a:off x="939800" y="6172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0.6</a:t>
          </a:r>
          <a:r>
            <a:rPr kumimoji="1" lang="ja-JP" altLang="en-US" sz="1200">
              <a:latin typeface="ＭＳ Ｐゴシック"/>
              <a:ea typeface="ＭＳ Ｐゴシック"/>
            </a:rPr>
            <a:t>ポイント増加し、類似団体平均も</a:t>
          </a:r>
          <a:r>
            <a:rPr kumimoji="1" lang="en-US" altLang="ja-JP" sz="1200">
              <a:latin typeface="ＭＳ Ｐゴシック"/>
              <a:ea typeface="ＭＳ Ｐゴシック"/>
            </a:rPr>
            <a:t>2.1</a:t>
          </a:r>
          <a:r>
            <a:rPr kumimoji="1" lang="ja-JP" altLang="en-US" sz="1200">
              <a:latin typeface="ＭＳ Ｐゴシック"/>
              <a:ea typeface="ＭＳ Ｐゴシック"/>
            </a:rPr>
            <a:t>ポイント上回った。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フェライト子ども科学館リニューアル事業や廃止石油坑井封鎖事業等</a:t>
          </a:r>
          <a:r>
            <a:rPr kumimoji="1" lang="ja-JP" altLang="en-US" sz="1200">
              <a:solidFill>
                <a:schemeClr val="tx1"/>
              </a:solidFill>
              <a:latin typeface="ＭＳ Ｐゴシック"/>
              <a:ea typeface="ＭＳ Ｐゴシック"/>
            </a:rPr>
            <a:t>に係る委託料の増が増加の要因である。また、他団体では一部事務組合で実施していると思われる一般廃棄物処理や消防業</a:t>
          </a:r>
          <a:r>
            <a:rPr kumimoji="1" lang="ja-JP" altLang="en-US" sz="1200">
              <a:latin typeface="ＭＳ Ｐゴシック"/>
              <a:ea typeface="ＭＳ Ｐゴシック"/>
            </a:rPr>
            <a:t>務などを市単独で行っていることが類似団体平均を上回る要因であると考えられる。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今後も「にかほ市行財政改革大綱」に基づいた取り組みや事務事業の見直しによる経費削減を継続する。</a:t>
          </a:r>
        </a:p>
      </xdr:txBody>
    </xdr:sp>
    <xdr:clientData/>
  </xdr:twoCellAnchor>
  <xdr:oneCellAnchor>
    <xdr:from>
      <xdr:col>62</xdr:col>
      <xdr:colOff>6350</xdr:colOff>
      <xdr:row>9</xdr:row>
      <xdr:rowOff>107950</xdr:rowOff>
    </xdr:from>
    <xdr:ext cx="297815" cy="225425"/>
    <xdr:sp macro="" textlink="">
      <xdr:nvSpPr>
        <xdr:cNvPr id="110" name="テキスト ボックス 109"/>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2" name="テキスト ボックス 111"/>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4" name="テキスト ボックス 113"/>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6" name="テキスト ボックス 115"/>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8" name="テキスト ボックス 117"/>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20" name="テキスト ボックス 119"/>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22" name="テキスト ボックス 121"/>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4" name="テキスト ボックス 12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2000" cy="259080"/>
    <xdr:sp macro="" textlink="">
      <xdr:nvSpPr>
        <xdr:cNvPr id="127"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124460</xdr:rowOff>
    </xdr:from>
    <xdr:ext cx="762000" cy="259080"/>
    <xdr:sp macro="" textlink="">
      <xdr:nvSpPr>
        <xdr:cNvPr id="129" name="物件費最大値テキスト"/>
        <xdr:cNvSpPr txBox="1"/>
      </xdr:nvSpPr>
      <xdr:spPr>
        <a:xfrm>
          <a:off x="16598900" y="21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76200</xdr:rowOff>
    </xdr:to>
    <xdr:cxnSp macro="">
      <xdr:nvCxnSpPr>
        <xdr:cNvPr id="131" name="直線コネクタ 130"/>
        <xdr:cNvCxnSpPr/>
      </xdr:nvCxnSpPr>
      <xdr:spPr>
        <a:xfrm>
          <a:off x="15671800" y="3429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118110</xdr:rowOff>
    </xdr:from>
    <xdr:ext cx="762000" cy="259080"/>
    <xdr:sp macro="" textlink="">
      <xdr:nvSpPr>
        <xdr:cNvPr id="132" name="物件費平均値テキスト"/>
        <xdr:cNvSpPr txBox="1"/>
      </xdr:nvSpPr>
      <xdr:spPr>
        <a:xfrm>
          <a:off x="16598900" y="303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158750</xdr:rowOff>
    </xdr:from>
    <xdr:to>
      <xdr:col>78</xdr:col>
      <xdr:colOff>69850</xdr:colOff>
      <xdr:row>20</xdr:row>
      <xdr:rowOff>0</xdr:rowOff>
    </xdr:to>
    <xdr:cxnSp macro="">
      <xdr:nvCxnSpPr>
        <xdr:cNvPr id="134" name="直線コネクタ 133"/>
        <xdr:cNvCxnSpPr/>
      </xdr:nvCxnSpPr>
      <xdr:spPr>
        <a:xfrm>
          <a:off x="14782800" y="3416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6" name="テキスト ボックス 135"/>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69850</xdr:rowOff>
    </xdr:from>
    <xdr:to>
      <xdr:col>73</xdr:col>
      <xdr:colOff>180975</xdr:colOff>
      <xdr:row>19</xdr:row>
      <xdr:rowOff>158750</xdr:rowOff>
    </xdr:to>
    <xdr:cxnSp macro="">
      <xdr:nvCxnSpPr>
        <xdr:cNvPr id="137" name="直線コネクタ 136"/>
        <xdr:cNvCxnSpPr/>
      </xdr:nvCxnSpPr>
      <xdr:spPr>
        <a:xfrm>
          <a:off x="13893800" y="33274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86360</xdr:rowOff>
    </xdr:from>
    <xdr:ext cx="762000" cy="258445"/>
    <xdr:sp macro="" textlink="">
      <xdr:nvSpPr>
        <xdr:cNvPr id="139" name="テキスト ボックス 138"/>
        <xdr:cNvSpPr txBox="1"/>
      </xdr:nvSpPr>
      <xdr:spPr>
        <a:xfrm>
          <a:off x="14401800" y="282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69850</xdr:rowOff>
    </xdr:from>
    <xdr:to>
      <xdr:col>69</xdr:col>
      <xdr:colOff>92075</xdr:colOff>
      <xdr:row>20</xdr:row>
      <xdr:rowOff>38100</xdr:rowOff>
    </xdr:to>
    <xdr:cxnSp macro="">
      <xdr:nvCxnSpPr>
        <xdr:cNvPr id="140" name="直線コネクタ 139"/>
        <xdr:cNvCxnSpPr/>
      </xdr:nvCxnSpPr>
      <xdr:spPr>
        <a:xfrm flipV="1">
          <a:off x="13004800" y="33274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41" name="フローチャート: 判断 14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16510</xdr:rowOff>
    </xdr:from>
    <xdr:ext cx="761365" cy="259080"/>
    <xdr:sp macro="" textlink="">
      <xdr:nvSpPr>
        <xdr:cNvPr id="142" name="テキスト ボックス 141"/>
        <xdr:cNvSpPr txBox="1"/>
      </xdr:nvSpPr>
      <xdr:spPr>
        <a:xfrm>
          <a:off x="13512800" y="2931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73660</xdr:rowOff>
    </xdr:from>
    <xdr:ext cx="762000" cy="259080"/>
    <xdr:sp macro="" textlink="">
      <xdr:nvSpPr>
        <xdr:cNvPr id="144" name="テキスト ボックス 143"/>
        <xdr:cNvSpPr txBox="1"/>
      </xdr:nvSpPr>
      <xdr:spPr>
        <a:xfrm>
          <a:off x="1262380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6" name="テキスト ボックス 14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7" name="テキスト ボックス 14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9" name="テキスト ボックス 14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20</xdr:row>
      <xdr:rowOff>25400</xdr:rowOff>
    </xdr:from>
    <xdr:to>
      <xdr:col>82</xdr:col>
      <xdr:colOff>158750</xdr:colOff>
      <xdr:row>20</xdr:row>
      <xdr:rowOff>127000</xdr:rowOff>
    </xdr:to>
    <xdr:sp macro="" textlink="">
      <xdr:nvSpPr>
        <xdr:cNvPr id="150" name="楕円 149"/>
        <xdr:cNvSpPr/>
      </xdr:nvSpPr>
      <xdr:spPr>
        <a:xfrm>
          <a:off x="164592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168910</xdr:rowOff>
    </xdr:from>
    <xdr:ext cx="762000" cy="258445"/>
    <xdr:sp macro="" textlink="">
      <xdr:nvSpPr>
        <xdr:cNvPr id="151" name="物件費該当値テキスト"/>
        <xdr:cNvSpPr txBox="1"/>
      </xdr:nvSpPr>
      <xdr:spPr>
        <a:xfrm>
          <a:off x="16598900" y="3426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52" name="楕円 151"/>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35560</xdr:rowOff>
    </xdr:from>
    <xdr:ext cx="736600" cy="259080"/>
    <xdr:sp macro="" textlink="">
      <xdr:nvSpPr>
        <xdr:cNvPr id="153" name="テキスト ボックス 152"/>
        <xdr:cNvSpPr txBox="1"/>
      </xdr:nvSpPr>
      <xdr:spPr>
        <a:xfrm>
          <a:off x="15290800" y="346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107950</xdr:rowOff>
    </xdr:from>
    <xdr:to>
      <xdr:col>74</xdr:col>
      <xdr:colOff>31750</xdr:colOff>
      <xdr:row>20</xdr:row>
      <xdr:rowOff>38100</xdr:rowOff>
    </xdr:to>
    <xdr:sp macro="" textlink="">
      <xdr:nvSpPr>
        <xdr:cNvPr id="154" name="楕円 153"/>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22860</xdr:rowOff>
    </xdr:from>
    <xdr:ext cx="762000" cy="259080"/>
    <xdr:sp macro="" textlink="">
      <xdr:nvSpPr>
        <xdr:cNvPr id="155" name="テキスト ボックス 154"/>
        <xdr:cNvSpPr txBox="1"/>
      </xdr:nvSpPr>
      <xdr:spPr>
        <a:xfrm>
          <a:off x="14401800" y="345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6" name="楕円 155"/>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105410</xdr:rowOff>
    </xdr:from>
    <xdr:ext cx="761365" cy="259080"/>
    <xdr:sp macro="" textlink="">
      <xdr:nvSpPr>
        <xdr:cNvPr id="157" name="テキスト ボックス 156"/>
        <xdr:cNvSpPr txBox="1"/>
      </xdr:nvSpPr>
      <xdr:spPr>
        <a:xfrm>
          <a:off x="13512800" y="336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8" name="楕円 157"/>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73660</xdr:rowOff>
    </xdr:from>
    <xdr:ext cx="762000" cy="259080"/>
    <xdr:sp macro="" textlink="">
      <xdr:nvSpPr>
        <xdr:cNvPr id="159" name="テキスト ボックス 158"/>
        <xdr:cNvSpPr txBox="1"/>
      </xdr:nvSpPr>
      <xdr:spPr>
        <a:xfrm>
          <a:off x="12623800" y="350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a:t>
          </a:r>
          <a:r>
            <a:rPr kumimoji="1" lang="en-US" altLang="ja-JP" sz="1100">
              <a:latin typeface="ＭＳ Ｐゴシック"/>
              <a:ea typeface="ＭＳ Ｐゴシック"/>
            </a:rPr>
            <a:t>0.1</a:t>
          </a:r>
          <a:r>
            <a:rPr kumimoji="1" lang="ja-JP" altLang="en-US" sz="1100">
              <a:latin typeface="ＭＳ Ｐゴシック"/>
              <a:ea typeface="ＭＳ Ｐゴシック"/>
            </a:rPr>
            <a:t>ポイント増加し、類似団体平均を</a:t>
          </a:r>
          <a:r>
            <a:rPr kumimoji="1" lang="en-US" altLang="ja-JP" sz="1100">
              <a:latin typeface="ＭＳ Ｐゴシック"/>
              <a:ea typeface="ＭＳ Ｐゴシック"/>
            </a:rPr>
            <a:t>0.8</a:t>
          </a:r>
          <a:r>
            <a:rPr kumimoji="1" lang="ja-JP" altLang="en-US" sz="1100">
              <a:latin typeface="ＭＳ Ｐゴシック"/>
              <a:ea typeface="ＭＳ Ｐゴシック"/>
            </a:rPr>
            <a:t>ポイント下回った。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児童手当や保育所等給付費負担金が減少したものの、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障害福祉サービス費は増加し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a:ea typeface="ＭＳ Ｐゴシック"/>
            </a:rPr>
            <a:t>扶助費に充当した一般財源等の総額が僅かに増加したことが、前年比増の主な要因である。</a:t>
          </a:r>
          <a:endParaRPr kumimoji="1" lang="en-US" altLang="ja-JP" sz="1100">
            <a:solidFill>
              <a:schemeClr val="tx1"/>
            </a:solidFill>
            <a:latin typeface="ＭＳ Ｐゴシック"/>
            <a:ea typeface="ＭＳ Ｐゴシック"/>
          </a:endParaRPr>
        </a:p>
        <a:p>
          <a:r>
            <a:rPr kumimoji="1" lang="ja-JP" altLang="en-US" sz="1100">
              <a:latin typeface="ＭＳ Ｐゴシック"/>
              <a:ea typeface="ＭＳ Ｐゴシック"/>
            </a:rPr>
            <a:t>　今後も、少子高齢化の影響により児童福祉費は減少し、障害者福祉費、老人福祉費は増加することが見込まれる。歳入についても納付方法の拡大等により地方税の収納率の向上を図り、未利用公有財産の積極的な売却・貸付など新たな財源の検討を進め安定した財政基盤の維持に努める。</a:t>
          </a:r>
          <a:endParaRPr kumimoji="1" lang="en-US" altLang="ja-JP" sz="11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71" name="テキスト ボックス 17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3" name="テキスト ボックス 17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5" name="テキスト ボックス 174"/>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7" name="テキスト ボックス 176"/>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9" name="テキスト ボックス 178"/>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81" name="テキスト ボックス 180"/>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83" name="テキスト ボックス 182"/>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41910</xdr:rowOff>
    </xdr:from>
    <xdr:ext cx="762000" cy="258445"/>
    <xdr:sp macro="" textlink="">
      <xdr:nvSpPr>
        <xdr:cNvPr id="188" name="扶助費最小値テキスト"/>
        <xdr:cNvSpPr txBox="1"/>
      </xdr:nvSpPr>
      <xdr:spPr>
        <a:xfrm>
          <a:off x="4914900" y="10328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156210</xdr:rowOff>
    </xdr:from>
    <xdr:ext cx="762000" cy="258445"/>
    <xdr:sp macro="" textlink="">
      <xdr:nvSpPr>
        <xdr:cNvPr id="190" name="扶助費最大値テキスト"/>
        <xdr:cNvSpPr txBox="1"/>
      </xdr:nvSpPr>
      <xdr:spPr>
        <a:xfrm>
          <a:off x="4914900" y="872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92" name="直線コネクタ 191"/>
        <xdr:cNvCxnSpPr/>
      </xdr:nvCxnSpPr>
      <xdr:spPr>
        <a:xfrm>
          <a:off x="3987800" y="9385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48260</xdr:rowOff>
    </xdr:from>
    <xdr:ext cx="762000" cy="259080"/>
    <xdr:sp macro="" textlink="">
      <xdr:nvSpPr>
        <xdr:cNvPr id="193" name="扶助費平均値テキスト"/>
        <xdr:cNvSpPr txBox="1"/>
      </xdr:nvSpPr>
      <xdr:spPr>
        <a:xfrm>
          <a:off x="4914900" y="9478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5" name="直線コネクタ 194"/>
        <xdr:cNvCxnSpPr/>
      </xdr:nvCxnSpPr>
      <xdr:spPr>
        <a:xfrm>
          <a:off x="3098800" y="938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86360</xdr:rowOff>
    </xdr:from>
    <xdr:ext cx="735965" cy="258445"/>
    <xdr:sp macro="" textlink="">
      <xdr:nvSpPr>
        <xdr:cNvPr id="197" name="テキスト ボックス 196"/>
        <xdr:cNvSpPr txBox="1"/>
      </xdr:nvSpPr>
      <xdr:spPr>
        <a:xfrm>
          <a:off x="3606800" y="95161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xdr:rowOff>
    </xdr:from>
    <xdr:to>
      <xdr:col>15</xdr:col>
      <xdr:colOff>98425</xdr:colOff>
      <xdr:row>54</xdr:row>
      <xdr:rowOff>127000</xdr:rowOff>
    </xdr:to>
    <xdr:cxnSp macro="">
      <xdr:nvCxnSpPr>
        <xdr:cNvPr id="198" name="直線コネクタ 197"/>
        <xdr:cNvCxnSpPr/>
      </xdr:nvCxnSpPr>
      <xdr:spPr>
        <a:xfrm>
          <a:off x="2209800" y="9271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67310</xdr:rowOff>
    </xdr:from>
    <xdr:ext cx="762000" cy="259080"/>
    <xdr:sp macro="" textlink="">
      <xdr:nvSpPr>
        <xdr:cNvPr id="200" name="テキスト ボックス 199"/>
        <xdr:cNvSpPr txBox="1"/>
      </xdr:nvSpPr>
      <xdr:spPr>
        <a:xfrm>
          <a:off x="2717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201" name="直線コネクタ 200"/>
        <xdr:cNvCxnSpPr/>
      </xdr:nvCxnSpPr>
      <xdr:spPr>
        <a:xfrm flipV="1">
          <a:off x="1320800" y="9271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86360</xdr:rowOff>
    </xdr:from>
    <xdr:ext cx="761365" cy="258445"/>
    <xdr:sp macro="" textlink="">
      <xdr:nvSpPr>
        <xdr:cNvPr id="203" name="テキスト ボックス 202"/>
        <xdr:cNvSpPr txBox="1"/>
      </xdr:nvSpPr>
      <xdr:spPr>
        <a:xfrm>
          <a:off x="1828800" y="9516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124460</xdr:rowOff>
    </xdr:from>
    <xdr:ext cx="761365" cy="259080"/>
    <xdr:sp macro="" textlink="">
      <xdr:nvSpPr>
        <xdr:cNvPr id="205" name="テキスト ボックス 204"/>
        <xdr:cNvSpPr txBox="1"/>
      </xdr:nvSpPr>
      <xdr:spPr>
        <a:xfrm>
          <a:off x="939800" y="938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11" name="楕円 210"/>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111760</xdr:rowOff>
    </xdr:from>
    <xdr:ext cx="762000" cy="258445"/>
    <xdr:sp macro="" textlink="">
      <xdr:nvSpPr>
        <xdr:cNvPr id="212" name="扶助費該当値テキスト"/>
        <xdr:cNvSpPr txBox="1"/>
      </xdr:nvSpPr>
      <xdr:spPr>
        <a:xfrm>
          <a:off x="4914900" y="9198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5965" cy="259080"/>
    <xdr:sp macro="" textlink="">
      <xdr:nvSpPr>
        <xdr:cNvPr id="214" name="テキスト ボックス 213"/>
        <xdr:cNvSpPr txBox="1"/>
      </xdr:nvSpPr>
      <xdr:spPr>
        <a:xfrm>
          <a:off x="3606800" y="910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6" name="テキスト ボックス 215"/>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73660</xdr:rowOff>
    </xdr:from>
    <xdr:ext cx="761365" cy="259080"/>
    <xdr:sp macro="" textlink="">
      <xdr:nvSpPr>
        <xdr:cNvPr id="218" name="テキスト ボックス 217"/>
        <xdr:cNvSpPr txBox="1"/>
      </xdr:nvSpPr>
      <xdr:spPr>
        <a:xfrm>
          <a:off x="1828800"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111760</xdr:rowOff>
    </xdr:from>
    <xdr:ext cx="761365" cy="258445"/>
    <xdr:sp macro="" textlink="">
      <xdr:nvSpPr>
        <xdr:cNvPr id="220" name="テキスト ボックス 219"/>
        <xdr:cNvSpPr txBox="1"/>
      </xdr:nvSpPr>
      <xdr:spPr>
        <a:xfrm>
          <a:off x="939800" y="902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1.4</a:t>
          </a:r>
          <a:r>
            <a:rPr kumimoji="1" lang="ja-JP" altLang="en-US" sz="1200">
              <a:latin typeface="ＭＳ Ｐゴシック"/>
              <a:ea typeface="ＭＳ Ｐゴシック"/>
            </a:rPr>
            <a:t>ポイント増加し、類似団体平均を</a:t>
          </a:r>
          <a:r>
            <a:rPr kumimoji="1" lang="en-US" altLang="ja-JP" sz="1200">
              <a:latin typeface="ＭＳ Ｐゴシック"/>
              <a:ea typeface="ＭＳ Ｐゴシック"/>
            </a:rPr>
            <a:t>5.2</a:t>
          </a:r>
          <a:r>
            <a:rPr kumimoji="1" lang="ja-JP" altLang="en-US" sz="1200">
              <a:latin typeface="ＭＳ Ｐゴシック"/>
              <a:ea typeface="ＭＳ Ｐゴシック"/>
            </a:rPr>
            <a:t>ポイント上回った。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下水道事業に係る公債費等の増により繰出金が増加したことが主な要因と考えられる。公共下水道事業の継続により、繰出額が増加傾向で推移している。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投資規模の適正化を図り、過大な投資とならないよう、同事業のみならずその他の事業においても経費削減に取り組むとともに、使用料金見直し等公営企業の経営改善などにより、繰出額の抑制を図る。</a:t>
          </a:r>
        </a:p>
      </xdr:txBody>
    </xdr:sp>
    <xdr:clientData/>
  </xdr:twoCellAnchor>
  <xdr:oneCellAnchor>
    <xdr:from>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144780</xdr:rowOff>
    </xdr:from>
    <xdr:ext cx="762000" cy="258445"/>
    <xdr:sp macro="" textlink="">
      <xdr:nvSpPr>
        <xdr:cNvPr id="249" name="その他最小値テキスト"/>
        <xdr:cNvSpPr txBox="1"/>
      </xdr:nvSpPr>
      <xdr:spPr>
        <a:xfrm>
          <a:off x="16598900" y="10431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85090</xdr:rowOff>
    </xdr:to>
    <xdr:cxnSp macro="">
      <xdr:nvCxnSpPr>
        <xdr:cNvPr id="253" name="直線コネクタ 252"/>
        <xdr:cNvCxnSpPr/>
      </xdr:nvCxnSpPr>
      <xdr:spPr>
        <a:xfrm>
          <a:off x="15671800" y="1009396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168910</xdr:rowOff>
    </xdr:from>
    <xdr:ext cx="762000" cy="258445"/>
    <xdr:sp macro="" textlink="">
      <xdr:nvSpPr>
        <xdr:cNvPr id="254" name="その他平均値テキスト"/>
        <xdr:cNvSpPr txBox="1"/>
      </xdr:nvSpPr>
      <xdr:spPr>
        <a:xfrm>
          <a:off x="16598900" y="9598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149860</xdr:rowOff>
    </xdr:to>
    <xdr:cxnSp macro="">
      <xdr:nvCxnSpPr>
        <xdr:cNvPr id="256" name="直線コネクタ 255"/>
        <xdr:cNvCxnSpPr/>
      </xdr:nvCxnSpPr>
      <xdr:spPr>
        <a:xfrm>
          <a:off x="14782800" y="99491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107950</xdr:rowOff>
    </xdr:from>
    <xdr:ext cx="736600" cy="259080"/>
    <xdr:sp macro="" textlink="">
      <xdr:nvSpPr>
        <xdr:cNvPr id="258" name="テキスト ボックス 257"/>
        <xdr:cNvSpPr txBox="1"/>
      </xdr:nvSpPr>
      <xdr:spPr>
        <a:xfrm>
          <a:off x="15290800" y="953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130810</xdr:rowOff>
    </xdr:from>
    <xdr:to>
      <xdr:col>73</xdr:col>
      <xdr:colOff>180975</xdr:colOff>
      <xdr:row>58</xdr:row>
      <xdr:rowOff>5080</xdr:rowOff>
    </xdr:to>
    <xdr:cxnSp macro="">
      <xdr:nvCxnSpPr>
        <xdr:cNvPr id="259" name="直線コネクタ 258"/>
        <xdr:cNvCxnSpPr/>
      </xdr:nvCxnSpPr>
      <xdr:spPr>
        <a:xfrm>
          <a:off x="13893800" y="9903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77470</xdr:rowOff>
    </xdr:from>
    <xdr:ext cx="762000" cy="258445"/>
    <xdr:sp macro="" textlink="">
      <xdr:nvSpPr>
        <xdr:cNvPr id="261" name="テキスト ボックス 260"/>
        <xdr:cNvSpPr txBox="1"/>
      </xdr:nvSpPr>
      <xdr:spPr>
        <a:xfrm>
          <a:off x="14401800" y="950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130810</xdr:rowOff>
    </xdr:from>
    <xdr:to>
      <xdr:col>69</xdr:col>
      <xdr:colOff>92075</xdr:colOff>
      <xdr:row>58</xdr:row>
      <xdr:rowOff>27940</xdr:rowOff>
    </xdr:to>
    <xdr:cxnSp macro="">
      <xdr:nvCxnSpPr>
        <xdr:cNvPr id="262" name="直線コネクタ 261"/>
        <xdr:cNvCxnSpPr/>
      </xdr:nvCxnSpPr>
      <xdr:spPr>
        <a:xfrm flipV="1">
          <a:off x="13004800" y="9903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146050</xdr:rowOff>
    </xdr:from>
    <xdr:ext cx="761365" cy="258445"/>
    <xdr:sp macro="" textlink="">
      <xdr:nvSpPr>
        <xdr:cNvPr id="264" name="テキスト ボックス 263"/>
        <xdr:cNvSpPr txBox="1"/>
      </xdr:nvSpPr>
      <xdr:spPr>
        <a:xfrm>
          <a:off x="13512800" y="9575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72" name="楕円 271"/>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6350</xdr:rowOff>
    </xdr:from>
    <xdr:ext cx="762000" cy="258445"/>
    <xdr:sp macro="" textlink="">
      <xdr:nvSpPr>
        <xdr:cNvPr id="273" name="その他該当値テキスト"/>
        <xdr:cNvSpPr txBox="1"/>
      </xdr:nvSpPr>
      <xdr:spPr>
        <a:xfrm>
          <a:off x="16598900" y="10121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4" name="楕円 273"/>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13970</xdr:rowOff>
    </xdr:from>
    <xdr:ext cx="736600" cy="259080"/>
    <xdr:sp macro="" textlink="">
      <xdr:nvSpPr>
        <xdr:cNvPr id="275" name="テキスト ボックス 274"/>
        <xdr:cNvSpPr txBox="1"/>
      </xdr:nvSpPr>
      <xdr:spPr>
        <a:xfrm>
          <a:off x="15290800" y="1012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6" name="楕円 275"/>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40640</xdr:rowOff>
    </xdr:from>
    <xdr:ext cx="762000" cy="258445"/>
    <xdr:sp macro="" textlink="">
      <xdr:nvSpPr>
        <xdr:cNvPr id="277" name="テキスト ボックス 276"/>
        <xdr:cNvSpPr txBox="1"/>
      </xdr:nvSpPr>
      <xdr:spPr>
        <a:xfrm>
          <a:off x="14401800" y="9984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166370</xdr:rowOff>
    </xdr:from>
    <xdr:ext cx="761365" cy="258445"/>
    <xdr:sp macro="" textlink="">
      <xdr:nvSpPr>
        <xdr:cNvPr id="279" name="テキスト ボックス 278"/>
        <xdr:cNvSpPr txBox="1"/>
      </xdr:nvSpPr>
      <xdr:spPr>
        <a:xfrm>
          <a:off x="13512800" y="9939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80" name="楕円 279"/>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63500</xdr:rowOff>
    </xdr:from>
    <xdr:ext cx="762000" cy="258445"/>
    <xdr:sp macro="" textlink="">
      <xdr:nvSpPr>
        <xdr:cNvPr id="281" name="テキスト ボックス 280"/>
        <xdr:cNvSpPr txBox="1"/>
      </xdr:nvSpPr>
      <xdr:spPr>
        <a:xfrm>
          <a:off x="12623800" y="1000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0.2</a:t>
          </a:r>
          <a:r>
            <a:rPr kumimoji="1" lang="ja-JP" altLang="en-US" sz="1200">
              <a:latin typeface="ＭＳ Ｐゴシック"/>
              <a:ea typeface="ＭＳ Ｐゴシック"/>
            </a:rPr>
            <a:t>ポイント減少し、類似団体平均も</a:t>
          </a:r>
          <a:r>
            <a:rPr kumimoji="1" lang="en-US" altLang="ja-JP" sz="1200">
              <a:latin typeface="ＭＳ Ｐゴシック"/>
              <a:ea typeface="ＭＳ Ｐゴシック"/>
            </a:rPr>
            <a:t>8.4</a:t>
          </a:r>
          <a:r>
            <a:rPr kumimoji="1" lang="ja-JP" altLang="en-US" sz="1200">
              <a:latin typeface="ＭＳ Ｐゴシック"/>
              <a:ea typeface="ＭＳ Ｐゴシック"/>
            </a:rPr>
            <a:t>ポイント下回った。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長寿祝金の支給方法を現金給付から商品券へ変更したことに</a:t>
          </a:r>
          <a:r>
            <a:rPr kumimoji="1" lang="ja-JP" altLang="en-US" sz="1200">
              <a:solidFill>
                <a:schemeClr val="tx1"/>
              </a:solidFill>
              <a:latin typeface="ＭＳ Ｐゴシック"/>
              <a:ea typeface="ＭＳ Ｐゴシック"/>
            </a:rPr>
            <a:t>よる、補助費等に充当した一般財源の減が主な要因と考えられる。また、類似団体平均を大きく下回っている要因としては、一般廃棄物処理や消防業務を市単独で行っていることにより、一部事務組合への負担金が小さいことが</a:t>
          </a:r>
          <a:r>
            <a:rPr kumimoji="1" lang="ja-JP" altLang="en-US" sz="1200">
              <a:latin typeface="ＭＳ Ｐゴシック"/>
              <a:ea typeface="ＭＳ Ｐゴシック"/>
            </a:rPr>
            <a:t>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引き続き、各種団体などへの補助金交付の適正化に努め、経費の抑制を図る。</a:t>
          </a: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301" name="テキスト ボックス 300"/>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8445"/>
    <xdr:sp macro="" textlink="">
      <xdr:nvSpPr>
        <xdr:cNvPr id="309" name="補助費等最小値テキスト"/>
        <xdr:cNvSpPr txBox="1"/>
      </xdr:nvSpPr>
      <xdr:spPr>
        <a:xfrm>
          <a:off x="165989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8445"/>
    <xdr:sp macro="" textlink="">
      <xdr:nvSpPr>
        <xdr:cNvPr id="311" name="補助費等最大値テキスト"/>
        <xdr:cNvSpPr txBox="1"/>
      </xdr:nvSpPr>
      <xdr:spPr>
        <a:xfrm>
          <a:off x="16598900" y="565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1270</xdr:rowOff>
    </xdr:to>
    <xdr:cxnSp macro="">
      <xdr:nvCxnSpPr>
        <xdr:cNvPr id="313" name="直線コネクタ 312"/>
        <xdr:cNvCxnSpPr/>
      </xdr:nvCxnSpPr>
      <xdr:spPr>
        <a:xfrm flipV="1">
          <a:off x="15671800" y="59867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33020</xdr:rowOff>
    </xdr:from>
    <xdr:ext cx="762000" cy="259080"/>
    <xdr:sp macro="" textlink="">
      <xdr:nvSpPr>
        <xdr:cNvPr id="314" name="補助費等平均値テキスト"/>
        <xdr:cNvSpPr txBox="1"/>
      </xdr:nvSpPr>
      <xdr:spPr>
        <a:xfrm>
          <a:off x="16598900" y="6548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1270</xdr:rowOff>
    </xdr:to>
    <xdr:cxnSp macro="">
      <xdr:nvCxnSpPr>
        <xdr:cNvPr id="316" name="直線コネクタ 315"/>
        <xdr:cNvCxnSpPr/>
      </xdr:nvCxnSpPr>
      <xdr:spPr>
        <a:xfrm>
          <a:off x="14782800" y="5986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101600</xdr:rowOff>
    </xdr:from>
    <xdr:ext cx="736600" cy="259080"/>
    <xdr:sp macro="" textlink="">
      <xdr:nvSpPr>
        <xdr:cNvPr id="318" name="テキスト ボックス 317"/>
        <xdr:cNvSpPr txBox="1"/>
      </xdr:nvSpPr>
      <xdr:spPr>
        <a:xfrm>
          <a:off x="15290800" y="661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157480</xdr:rowOff>
    </xdr:from>
    <xdr:to>
      <xdr:col>73</xdr:col>
      <xdr:colOff>180975</xdr:colOff>
      <xdr:row>35</xdr:row>
      <xdr:rowOff>8890</xdr:rowOff>
    </xdr:to>
    <xdr:cxnSp macro="">
      <xdr:nvCxnSpPr>
        <xdr:cNvPr id="319" name="直線コネクタ 318"/>
        <xdr:cNvCxnSpPr/>
      </xdr:nvCxnSpPr>
      <xdr:spPr>
        <a:xfrm flipV="1">
          <a:off x="13893800" y="5986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78740</xdr:rowOff>
    </xdr:from>
    <xdr:ext cx="762000" cy="259080"/>
    <xdr:sp macro="" textlink="">
      <xdr:nvSpPr>
        <xdr:cNvPr id="321" name="テキスト ボックス 320"/>
        <xdr:cNvSpPr txBox="1"/>
      </xdr:nvSpPr>
      <xdr:spPr>
        <a:xfrm>
          <a:off x="14401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8890</xdr:rowOff>
    </xdr:from>
    <xdr:to>
      <xdr:col>69</xdr:col>
      <xdr:colOff>92075</xdr:colOff>
      <xdr:row>35</xdr:row>
      <xdr:rowOff>16510</xdr:rowOff>
    </xdr:to>
    <xdr:cxnSp macro="">
      <xdr:nvCxnSpPr>
        <xdr:cNvPr id="322" name="直線コネクタ 321"/>
        <xdr:cNvCxnSpPr/>
      </xdr:nvCxnSpPr>
      <xdr:spPr>
        <a:xfrm flipV="1">
          <a:off x="13004800" y="6009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3" name="フローチャート: 判断 322"/>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78740</xdr:rowOff>
    </xdr:from>
    <xdr:ext cx="761365" cy="259080"/>
    <xdr:sp macro="" textlink="">
      <xdr:nvSpPr>
        <xdr:cNvPr id="324" name="テキスト ボックス 323"/>
        <xdr:cNvSpPr txBox="1"/>
      </xdr:nvSpPr>
      <xdr:spPr>
        <a:xfrm>
          <a:off x="13512800" y="659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40640</xdr:rowOff>
    </xdr:from>
    <xdr:ext cx="762000" cy="258445"/>
    <xdr:sp macro="" textlink="">
      <xdr:nvSpPr>
        <xdr:cNvPr id="326" name="テキスト ボックス 325"/>
        <xdr:cNvSpPr txBox="1"/>
      </xdr:nvSpPr>
      <xdr:spPr>
        <a:xfrm>
          <a:off x="12623800" y="6555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2" name="楕円 331"/>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15240</xdr:rowOff>
    </xdr:from>
    <xdr:ext cx="762000" cy="259080"/>
    <xdr:sp macro="" textlink="">
      <xdr:nvSpPr>
        <xdr:cNvPr id="333" name="補助費等該当値テキスト"/>
        <xdr:cNvSpPr txBox="1"/>
      </xdr:nvSpPr>
      <xdr:spPr>
        <a:xfrm>
          <a:off x="16598900" y="584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4" name="楕円 333"/>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62230</xdr:rowOff>
    </xdr:from>
    <xdr:ext cx="736600" cy="259080"/>
    <xdr:sp macro="" textlink="">
      <xdr:nvSpPr>
        <xdr:cNvPr id="335" name="テキスト ボックス 334"/>
        <xdr:cNvSpPr txBox="1"/>
      </xdr:nvSpPr>
      <xdr:spPr>
        <a:xfrm>
          <a:off x="15290800" y="5720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6" name="楕円 335"/>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46990</xdr:rowOff>
    </xdr:from>
    <xdr:ext cx="762000" cy="259080"/>
    <xdr:sp macro="" textlink="">
      <xdr:nvSpPr>
        <xdr:cNvPr id="337" name="テキスト ボックス 336"/>
        <xdr:cNvSpPr txBox="1"/>
      </xdr:nvSpPr>
      <xdr:spPr>
        <a:xfrm>
          <a:off x="144018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8" name="楕円 337"/>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69850</xdr:rowOff>
    </xdr:from>
    <xdr:ext cx="761365" cy="259080"/>
    <xdr:sp macro="" textlink="">
      <xdr:nvSpPr>
        <xdr:cNvPr id="339" name="テキスト ボックス 338"/>
        <xdr:cNvSpPr txBox="1"/>
      </xdr:nvSpPr>
      <xdr:spPr>
        <a:xfrm>
          <a:off x="13512800" y="5727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40" name="楕円 339"/>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77470</xdr:rowOff>
    </xdr:from>
    <xdr:ext cx="762000" cy="258445"/>
    <xdr:sp macro="" textlink="">
      <xdr:nvSpPr>
        <xdr:cNvPr id="341" name="テキスト ボックス 340"/>
        <xdr:cNvSpPr txBox="1"/>
      </xdr:nvSpPr>
      <xdr:spPr>
        <a:xfrm>
          <a:off x="12623800" y="573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1.2</a:t>
          </a:r>
          <a:r>
            <a:rPr kumimoji="1" lang="ja-JP" altLang="en-US" sz="1300">
              <a:latin typeface="ＭＳ Ｐゴシック"/>
              <a:ea typeface="ＭＳ Ｐゴシック"/>
            </a:rPr>
            <a:t>ポイント減少し、類似団体平均を</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前年までに任意繰上償還を実施してきたことによる残高減少が主な要因として挙げられる。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これまでも、地方債発行の精査や任意繰上償還の継続実施により公債費負担の健全化を図ってきたが、今後も財源確保による地方債発行の抑制に努める。</a:t>
          </a:r>
        </a:p>
      </xdr:txBody>
    </xdr:sp>
    <xdr:clientData/>
  </xdr:twoCellAnchor>
  <xdr:oneCellAnchor>
    <xdr:from>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7" name="テキスト ボックス 356"/>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9" name="テキスト ボックス 358"/>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61" name="テキスト ボックス 360"/>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63" name="テキスト ボックス 362"/>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67310</xdr:rowOff>
    </xdr:from>
    <xdr:to>
      <xdr:col>24</xdr:col>
      <xdr:colOff>25400</xdr:colOff>
      <xdr:row>79</xdr:row>
      <xdr:rowOff>166370</xdr:rowOff>
    </xdr:to>
    <xdr:cxnSp macro="">
      <xdr:nvCxnSpPr>
        <xdr:cNvPr id="366" name="直線コネクタ 365"/>
        <xdr:cNvCxnSpPr/>
      </xdr:nvCxnSpPr>
      <xdr:spPr>
        <a:xfrm flipV="1">
          <a:off x="4826000" y="12754610"/>
          <a:ext cx="0" cy="956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137795</xdr:rowOff>
    </xdr:from>
    <xdr:ext cx="762000" cy="259080"/>
    <xdr:sp macro="" textlink="">
      <xdr:nvSpPr>
        <xdr:cNvPr id="367" name="公債費最小値テキスト"/>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166370</xdr:rowOff>
    </xdr:from>
    <xdr:to>
      <xdr:col>24</xdr:col>
      <xdr:colOff>114300</xdr:colOff>
      <xdr:row>79</xdr:row>
      <xdr:rowOff>166370</xdr:rowOff>
    </xdr:to>
    <xdr:cxnSp macro="">
      <xdr:nvCxnSpPr>
        <xdr:cNvPr id="368" name="直線コネクタ 367"/>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153670</xdr:rowOff>
    </xdr:from>
    <xdr:ext cx="762000" cy="259080"/>
    <xdr:sp macro="" textlink="">
      <xdr:nvSpPr>
        <xdr:cNvPr id="369" name="公債費最大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67310</xdr:rowOff>
    </xdr:from>
    <xdr:to>
      <xdr:col>24</xdr:col>
      <xdr:colOff>114300</xdr:colOff>
      <xdr:row>74</xdr:row>
      <xdr:rowOff>67310</xdr:rowOff>
    </xdr:to>
    <xdr:cxnSp macro="">
      <xdr:nvCxnSpPr>
        <xdr:cNvPr id="370" name="直線コネクタ 369"/>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72390</xdr:rowOff>
    </xdr:from>
    <xdr:to>
      <xdr:col>24</xdr:col>
      <xdr:colOff>25400</xdr:colOff>
      <xdr:row>78</xdr:row>
      <xdr:rowOff>127000</xdr:rowOff>
    </xdr:to>
    <xdr:cxnSp macro="">
      <xdr:nvCxnSpPr>
        <xdr:cNvPr id="371" name="直線コネクタ 370"/>
        <xdr:cNvCxnSpPr/>
      </xdr:nvCxnSpPr>
      <xdr:spPr>
        <a:xfrm flipV="1">
          <a:off x="3987800" y="134454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33020</xdr:rowOff>
    </xdr:from>
    <xdr:ext cx="762000" cy="259080"/>
    <xdr:sp macro="" textlink="">
      <xdr:nvSpPr>
        <xdr:cNvPr id="372" name="公債費平均値テキスト"/>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73" name="フローチャート: 判断 372"/>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76835</xdr:rowOff>
    </xdr:from>
    <xdr:to>
      <xdr:col>19</xdr:col>
      <xdr:colOff>187325</xdr:colOff>
      <xdr:row>78</xdr:row>
      <xdr:rowOff>127000</xdr:rowOff>
    </xdr:to>
    <xdr:cxnSp macro="">
      <xdr:nvCxnSpPr>
        <xdr:cNvPr id="374" name="直線コネクタ 373"/>
        <xdr:cNvCxnSpPr/>
      </xdr:nvCxnSpPr>
      <xdr:spPr>
        <a:xfrm>
          <a:off x="3098800" y="134499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75" name="フローチャート: 判断 374"/>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128270</xdr:rowOff>
    </xdr:from>
    <xdr:ext cx="735965" cy="259080"/>
    <xdr:sp macro="" textlink="">
      <xdr:nvSpPr>
        <xdr:cNvPr id="376" name="テキスト ボックス 375"/>
        <xdr:cNvSpPr txBox="1"/>
      </xdr:nvSpPr>
      <xdr:spPr>
        <a:xfrm>
          <a:off x="3606800" y="13158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21590</xdr:rowOff>
    </xdr:from>
    <xdr:to>
      <xdr:col>15</xdr:col>
      <xdr:colOff>98425</xdr:colOff>
      <xdr:row>78</xdr:row>
      <xdr:rowOff>76835</xdr:rowOff>
    </xdr:to>
    <xdr:cxnSp macro="">
      <xdr:nvCxnSpPr>
        <xdr:cNvPr id="377" name="直線コネクタ 376"/>
        <xdr:cNvCxnSpPr/>
      </xdr:nvCxnSpPr>
      <xdr:spPr>
        <a:xfrm>
          <a:off x="2209800" y="133946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119380</xdr:rowOff>
    </xdr:from>
    <xdr:ext cx="762000" cy="259080"/>
    <xdr:sp macro="" textlink="">
      <xdr:nvSpPr>
        <xdr:cNvPr id="379" name="テキスト ボックス 378"/>
        <xdr:cNvSpPr txBox="1"/>
      </xdr:nvSpPr>
      <xdr:spPr>
        <a:xfrm>
          <a:off x="2717800" y="1314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21590</xdr:rowOff>
    </xdr:from>
    <xdr:to>
      <xdr:col>11</xdr:col>
      <xdr:colOff>9525</xdr:colOff>
      <xdr:row>78</xdr:row>
      <xdr:rowOff>26670</xdr:rowOff>
    </xdr:to>
    <xdr:cxnSp macro="">
      <xdr:nvCxnSpPr>
        <xdr:cNvPr id="380" name="直線コネクタ 379"/>
        <xdr:cNvCxnSpPr/>
      </xdr:nvCxnSpPr>
      <xdr:spPr>
        <a:xfrm flipV="1">
          <a:off x="1320800" y="133946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124460</xdr:rowOff>
    </xdr:from>
    <xdr:to>
      <xdr:col>11</xdr:col>
      <xdr:colOff>60325</xdr:colOff>
      <xdr:row>78</xdr:row>
      <xdr:rowOff>54610</xdr:rowOff>
    </xdr:to>
    <xdr:sp macro="" textlink="">
      <xdr:nvSpPr>
        <xdr:cNvPr id="381" name="フローチャート: 判断 380"/>
        <xdr:cNvSpPr/>
      </xdr:nvSpPr>
      <xdr:spPr>
        <a:xfrm>
          <a:off x="2159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64770</xdr:rowOff>
    </xdr:from>
    <xdr:ext cx="761365" cy="258445"/>
    <xdr:sp macro="" textlink="">
      <xdr:nvSpPr>
        <xdr:cNvPr id="382" name="テキスト ボックス 381"/>
        <xdr:cNvSpPr txBox="1"/>
      </xdr:nvSpPr>
      <xdr:spPr>
        <a:xfrm>
          <a:off x="1828800" y="13094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83" name="フローチャート: 判断 382"/>
        <xdr:cNvSpPr/>
      </xdr:nvSpPr>
      <xdr:spPr>
        <a:xfrm>
          <a:off x="1270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102870</xdr:rowOff>
    </xdr:from>
    <xdr:ext cx="761365" cy="259080"/>
    <xdr:sp macro="" textlink="">
      <xdr:nvSpPr>
        <xdr:cNvPr id="384" name="テキスト ボックス 383"/>
        <xdr:cNvSpPr txBox="1"/>
      </xdr:nvSpPr>
      <xdr:spPr>
        <a:xfrm>
          <a:off x="939800" y="1347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90" name="楕円 389"/>
        <xdr:cNvSpPr/>
      </xdr:nvSpPr>
      <xdr:spPr>
        <a:xfrm>
          <a:off x="47752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165100</xdr:rowOff>
    </xdr:from>
    <xdr:ext cx="762000" cy="259080"/>
    <xdr:sp macro="" textlink="">
      <xdr:nvSpPr>
        <xdr:cNvPr id="391" name="公債費該当値テキスト"/>
        <xdr:cNvSpPr txBox="1"/>
      </xdr:nvSpPr>
      <xdr:spPr>
        <a:xfrm>
          <a:off x="49149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2" name="楕円 391"/>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162560</xdr:rowOff>
    </xdr:from>
    <xdr:ext cx="735965" cy="259080"/>
    <xdr:sp macro="" textlink="">
      <xdr:nvSpPr>
        <xdr:cNvPr id="393" name="テキスト ボックス 392"/>
        <xdr:cNvSpPr txBox="1"/>
      </xdr:nvSpPr>
      <xdr:spPr>
        <a:xfrm>
          <a:off x="3606800" y="13535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26035</xdr:rowOff>
    </xdr:from>
    <xdr:to>
      <xdr:col>15</xdr:col>
      <xdr:colOff>149225</xdr:colOff>
      <xdr:row>78</xdr:row>
      <xdr:rowOff>127635</xdr:rowOff>
    </xdr:to>
    <xdr:sp macro="" textlink="">
      <xdr:nvSpPr>
        <xdr:cNvPr id="394" name="楕円 393"/>
        <xdr:cNvSpPr/>
      </xdr:nvSpPr>
      <xdr:spPr>
        <a:xfrm>
          <a:off x="30480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112395</xdr:rowOff>
    </xdr:from>
    <xdr:ext cx="762000" cy="258445"/>
    <xdr:sp macro="" textlink="">
      <xdr:nvSpPr>
        <xdr:cNvPr id="395" name="テキスト ボックス 394"/>
        <xdr:cNvSpPr txBox="1"/>
      </xdr:nvSpPr>
      <xdr:spPr>
        <a:xfrm>
          <a:off x="2717800" y="1348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142240</xdr:rowOff>
    </xdr:from>
    <xdr:to>
      <xdr:col>11</xdr:col>
      <xdr:colOff>60325</xdr:colOff>
      <xdr:row>78</xdr:row>
      <xdr:rowOff>72390</xdr:rowOff>
    </xdr:to>
    <xdr:sp macro="" textlink="">
      <xdr:nvSpPr>
        <xdr:cNvPr id="396" name="楕円 395"/>
        <xdr:cNvSpPr/>
      </xdr:nvSpPr>
      <xdr:spPr>
        <a:xfrm>
          <a:off x="2159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57150</xdr:rowOff>
    </xdr:from>
    <xdr:ext cx="761365" cy="259080"/>
    <xdr:sp macro="" textlink="">
      <xdr:nvSpPr>
        <xdr:cNvPr id="397" name="テキスト ボックス 396"/>
        <xdr:cNvSpPr txBox="1"/>
      </xdr:nvSpPr>
      <xdr:spPr>
        <a:xfrm>
          <a:off x="1828800" y="13430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147320</xdr:rowOff>
    </xdr:from>
    <xdr:to>
      <xdr:col>6</xdr:col>
      <xdr:colOff>171450</xdr:colOff>
      <xdr:row>78</xdr:row>
      <xdr:rowOff>77470</xdr:rowOff>
    </xdr:to>
    <xdr:sp macro="" textlink="">
      <xdr:nvSpPr>
        <xdr:cNvPr id="398" name="楕円 397"/>
        <xdr:cNvSpPr/>
      </xdr:nvSpPr>
      <xdr:spPr>
        <a:xfrm>
          <a:off x="1270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87630</xdr:rowOff>
    </xdr:from>
    <xdr:ext cx="761365" cy="258445"/>
    <xdr:sp macro="" textlink="">
      <xdr:nvSpPr>
        <xdr:cNvPr id="399" name="テキスト ボックス 398"/>
        <xdr:cNvSpPr txBox="1"/>
      </xdr:nvSpPr>
      <xdr:spPr>
        <a:xfrm>
          <a:off x="939800" y="13117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前年度比</a:t>
          </a:r>
          <a:r>
            <a:rPr kumimoji="1" lang="en-US" altLang="ja-JP" sz="1200" baseline="0">
              <a:latin typeface="ＭＳ Ｐゴシック"/>
              <a:ea typeface="ＭＳ Ｐゴシック"/>
            </a:rPr>
            <a:t>1.7</a:t>
          </a:r>
          <a:r>
            <a:rPr kumimoji="1" lang="ja-JP" altLang="en-US" sz="1200" baseline="0">
              <a:latin typeface="ＭＳ Ｐゴシック"/>
              <a:ea typeface="ＭＳ Ｐゴシック"/>
            </a:rPr>
            <a:t>ポイント増加し、類似団体平均を</a:t>
          </a:r>
          <a:r>
            <a:rPr kumimoji="1" lang="en-US" altLang="ja-JP" sz="1200" baseline="0">
              <a:latin typeface="ＭＳ Ｐゴシック"/>
              <a:ea typeface="ＭＳ Ｐゴシック"/>
            </a:rPr>
            <a:t>2.8</a:t>
          </a:r>
          <a:r>
            <a:rPr kumimoji="1" lang="ja-JP" altLang="en-US" sz="1200" baseline="0">
              <a:latin typeface="ＭＳ Ｐゴシック"/>
              <a:ea typeface="ＭＳ Ｐゴシック"/>
            </a:rPr>
            <a:t>ポイント下回った。</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分子においては、経常的な経費全体（公債費を除く）は増加し、分母においては景気の回復基調により地方税が増加した</a:t>
          </a:r>
          <a:r>
            <a:rPr kumimoji="1" lang="ja-JP" altLang="en-US" sz="1200" baseline="0">
              <a:solidFill>
                <a:schemeClr val="tx1"/>
              </a:solidFill>
              <a:latin typeface="ＭＳ Ｐゴシック"/>
              <a:ea typeface="ＭＳ Ｐゴシック"/>
            </a:rPr>
            <a:t>一方、普通交付税などは減少し、経常的な一般財源全体は減少したことが前年度比増</a:t>
          </a:r>
          <a:r>
            <a:rPr kumimoji="1" lang="ja-JP" altLang="en-US" sz="1200" baseline="0">
              <a:latin typeface="ＭＳ Ｐゴシック"/>
              <a:ea typeface="ＭＳ Ｐゴシック"/>
            </a:rPr>
            <a:t>の要因と考えられる。</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「にかほ市行財政改革大綱」に基づき、公共施設の統廃合など合併効果を発現させる取り組みや経常的な経費の削減への取り組みを継続する。</a:t>
          </a:r>
          <a:endParaRPr kumimoji="1" lang="ja-JP" altLang="en-US" sz="12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40640</xdr:rowOff>
    </xdr:to>
    <xdr:cxnSp macro="">
      <xdr:nvCxnSpPr>
        <xdr:cNvPr id="425" name="直線コネクタ 424"/>
        <xdr:cNvCxnSpPr/>
      </xdr:nvCxnSpPr>
      <xdr:spPr>
        <a:xfrm flipV="1">
          <a:off x="16510000" y="1281430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12065</xdr:rowOff>
    </xdr:from>
    <xdr:ext cx="762000" cy="259080"/>
    <xdr:sp macro="" textlink="">
      <xdr:nvSpPr>
        <xdr:cNvPr id="426" name="公債費以外最小値テキスト"/>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40640</xdr:rowOff>
    </xdr:from>
    <xdr:to>
      <xdr:col>82</xdr:col>
      <xdr:colOff>196850</xdr:colOff>
      <xdr:row>80</xdr:row>
      <xdr:rowOff>40640</xdr:rowOff>
    </xdr:to>
    <xdr:cxnSp macro="">
      <xdr:nvCxnSpPr>
        <xdr:cNvPr id="427" name="直線コネクタ 426"/>
        <xdr:cNvCxnSpPr/>
      </xdr:nvCxnSpPr>
      <xdr:spPr>
        <a:xfrm>
          <a:off x="16421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8445"/>
    <xdr:sp macro="" textlink="">
      <xdr:nvSpPr>
        <xdr:cNvPr id="428" name="公債費以外最大値テキスト"/>
        <xdr:cNvSpPr txBox="1"/>
      </xdr:nvSpPr>
      <xdr:spPr>
        <a:xfrm>
          <a:off x="16598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21590</xdr:rowOff>
    </xdr:to>
    <xdr:cxnSp macro="">
      <xdr:nvCxnSpPr>
        <xdr:cNvPr id="430" name="直線コネクタ 429"/>
        <xdr:cNvCxnSpPr/>
      </xdr:nvCxnSpPr>
      <xdr:spPr>
        <a:xfrm>
          <a:off x="15671800" y="1297432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71120</xdr:rowOff>
    </xdr:from>
    <xdr:ext cx="762000" cy="259080"/>
    <xdr:sp macro="" textlink="">
      <xdr:nvSpPr>
        <xdr:cNvPr id="431" name="公債費以外平均値テキスト"/>
        <xdr:cNvSpPr txBox="1"/>
      </xdr:nvSpPr>
      <xdr:spPr>
        <a:xfrm>
          <a:off x="16598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32" name="フローチャート: 判断 431"/>
        <xdr:cNvSpPr/>
      </xdr:nvSpPr>
      <xdr:spPr>
        <a:xfrm>
          <a:off x="16459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78740</xdr:rowOff>
    </xdr:from>
    <xdr:to>
      <xdr:col>78</xdr:col>
      <xdr:colOff>69850</xdr:colOff>
      <xdr:row>75</xdr:row>
      <xdr:rowOff>115570</xdr:rowOff>
    </xdr:to>
    <xdr:cxnSp macro="">
      <xdr:nvCxnSpPr>
        <xdr:cNvPr id="433" name="直線コネクタ 432"/>
        <xdr:cNvCxnSpPr/>
      </xdr:nvCxnSpPr>
      <xdr:spPr>
        <a:xfrm>
          <a:off x="14782800" y="129374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34925</xdr:rowOff>
    </xdr:from>
    <xdr:to>
      <xdr:col>78</xdr:col>
      <xdr:colOff>120650</xdr:colOff>
      <xdr:row>76</xdr:row>
      <xdr:rowOff>136525</xdr:rowOff>
    </xdr:to>
    <xdr:sp macro="" textlink="">
      <xdr:nvSpPr>
        <xdr:cNvPr id="434" name="フローチャート: 判断 433"/>
        <xdr:cNvSpPr/>
      </xdr:nvSpPr>
      <xdr:spPr>
        <a:xfrm>
          <a:off x="15621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121285</xdr:rowOff>
    </xdr:from>
    <xdr:ext cx="736600" cy="258445"/>
    <xdr:sp macro="" textlink="">
      <xdr:nvSpPr>
        <xdr:cNvPr id="435" name="テキスト ボックス 434"/>
        <xdr:cNvSpPr txBox="1"/>
      </xdr:nvSpPr>
      <xdr:spPr>
        <a:xfrm>
          <a:off x="15290800" y="13151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168275</xdr:rowOff>
    </xdr:from>
    <xdr:to>
      <xdr:col>73</xdr:col>
      <xdr:colOff>180975</xdr:colOff>
      <xdr:row>75</xdr:row>
      <xdr:rowOff>78740</xdr:rowOff>
    </xdr:to>
    <xdr:cxnSp macro="">
      <xdr:nvCxnSpPr>
        <xdr:cNvPr id="436" name="直線コネクタ 435"/>
        <xdr:cNvCxnSpPr/>
      </xdr:nvCxnSpPr>
      <xdr:spPr>
        <a:xfrm>
          <a:off x="13893800" y="128555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151765</xdr:rowOff>
    </xdr:from>
    <xdr:to>
      <xdr:col>74</xdr:col>
      <xdr:colOff>31750</xdr:colOff>
      <xdr:row>76</xdr:row>
      <xdr:rowOff>81915</xdr:rowOff>
    </xdr:to>
    <xdr:sp macro="" textlink="">
      <xdr:nvSpPr>
        <xdr:cNvPr id="437" name="フローチャート: 判断 436"/>
        <xdr:cNvSpPr/>
      </xdr:nvSpPr>
      <xdr:spPr>
        <a:xfrm>
          <a:off x="14732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66675</xdr:rowOff>
    </xdr:from>
    <xdr:ext cx="762000" cy="258445"/>
    <xdr:sp macro="" textlink="">
      <xdr:nvSpPr>
        <xdr:cNvPr id="438" name="テキスト ボックス 437"/>
        <xdr:cNvSpPr txBox="1"/>
      </xdr:nvSpPr>
      <xdr:spPr>
        <a:xfrm>
          <a:off x="14401800" y="1309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168275</xdr:rowOff>
    </xdr:from>
    <xdr:to>
      <xdr:col>69</xdr:col>
      <xdr:colOff>92075</xdr:colOff>
      <xdr:row>75</xdr:row>
      <xdr:rowOff>120650</xdr:rowOff>
    </xdr:to>
    <xdr:cxnSp macro="">
      <xdr:nvCxnSpPr>
        <xdr:cNvPr id="439" name="直線コネクタ 438"/>
        <xdr:cNvCxnSpPr/>
      </xdr:nvCxnSpPr>
      <xdr:spPr>
        <a:xfrm flipV="1">
          <a:off x="13004800" y="128555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61365" cy="259080"/>
    <xdr:sp macro="" textlink="">
      <xdr:nvSpPr>
        <xdr:cNvPr id="441" name="テキスト ボックス 440"/>
        <xdr:cNvSpPr txBox="1"/>
      </xdr:nvSpPr>
      <xdr:spPr>
        <a:xfrm>
          <a:off x="13512800" y="13124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114935</xdr:rowOff>
    </xdr:from>
    <xdr:to>
      <xdr:col>65</xdr:col>
      <xdr:colOff>53975</xdr:colOff>
      <xdr:row>76</xdr:row>
      <xdr:rowOff>45085</xdr:rowOff>
    </xdr:to>
    <xdr:sp macro="" textlink="">
      <xdr:nvSpPr>
        <xdr:cNvPr id="442" name="フローチャート: 判断 441"/>
        <xdr:cNvSpPr/>
      </xdr:nvSpPr>
      <xdr:spPr>
        <a:xfrm>
          <a:off x="12954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29845</xdr:rowOff>
    </xdr:from>
    <xdr:ext cx="762000" cy="258445"/>
    <xdr:sp macro="" textlink="">
      <xdr:nvSpPr>
        <xdr:cNvPr id="443" name="テキスト ボックス 442"/>
        <xdr:cNvSpPr txBox="1"/>
      </xdr:nvSpPr>
      <xdr:spPr>
        <a:xfrm>
          <a:off x="12623800" y="1306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142240</xdr:rowOff>
    </xdr:from>
    <xdr:to>
      <xdr:col>82</xdr:col>
      <xdr:colOff>158750</xdr:colOff>
      <xdr:row>76</xdr:row>
      <xdr:rowOff>72390</xdr:rowOff>
    </xdr:to>
    <xdr:sp macro="" textlink="">
      <xdr:nvSpPr>
        <xdr:cNvPr id="449" name="楕円 448"/>
        <xdr:cNvSpPr/>
      </xdr:nvSpPr>
      <xdr:spPr>
        <a:xfrm>
          <a:off x="164592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158750</xdr:rowOff>
    </xdr:from>
    <xdr:ext cx="762000" cy="259080"/>
    <xdr:sp macro="" textlink="">
      <xdr:nvSpPr>
        <xdr:cNvPr id="450" name="公債費以外該当値テキスト"/>
        <xdr:cNvSpPr txBox="1"/>
      </xdr:nvSpPr>
      <xdr:spPr>
        <a:xfrm>
          <a:off x="16598900" y="1284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1" name="楕円 45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xdr:rowOff>
    </xdr:from>
    <xdr:ext cx="736600" cy="259080"/>
    <xdr:sp macro="" textlink="">
      <xdr:nvSpPr>
        <xdr:cNvPr id="452" name="テキスト ボックス 451"/>
        <xdr:cNvSpPr txBox="1"/>
      </xdr:nvSpPr>
      <xdr:spPr>
        <a:xfrm>
          <a:off x="15290800" y="1269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27940</xdr:rowOff>
    </xdr:from>
    <xdr:to>
      <xdr:col>74</xdr:col>
      <xdr:colOff>31750</xdr:colOff>
      <xdr:row>75</xdr:row>
      <xdr:rowOff>129540</xdr:rowOff>
    </xdr:to>
    <xdr:sp macro="" textlink="">
      <xdr:nvSpPr>
        <xdr:cNvPr id="453" name="楕円 452"/>
        <xdr:cNvSpPr/>
      </xdr:nvSpPr>
      <xdr:spPr>
        <a:xfrm>
          <a:off x="147320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139700</xdr:rowOff>
    </xdr:from>
    <xdr:ext cx="762000" cy="259080"/>
    <xdr:sp macro="" textlink="">
      <xdr:nvSpPr>
        <xdr:cNvPr id="454" name="テキスト ボックス 453"/>
        <xdr:cNvSpPr txBox="1"/>
      </xdr:nvSpPr>
      <xdr:spPr>
        <a:xfrm>
          <a:off x="14401800" y="1265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117475</xdr:rowOff>
    </xdr:from>
    <xdr:to>
      <xdr:col>69</xdr:col>
      <xdr:colOff>142875</xdr:colOff>
      <xdr:row>75</xdr:row>
      <xdr:rowOff>47625</xdr:rowOff>
    </xdr:to>
    <xdr:sp macro="" textlink="">
      <xdr:nvSpPr>
        <xdr:cNvPr id="455" name="楕円 454"/>
        <xdr:cNvSpPr/>
      </xdr:nvSpPr>
      <xdr:spPr>
        <a:xfrm>
          <a:off x="13843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57785</xdr:rowOff>
    </xdr:from>
    <xdr:ext cx="761365" cy="259080"/>
    <xdr:sp macro="" textlink="">
      <xdr:nvSpPr>
        <xdr:cNvPr id="456" name="テキスト ボックス 455"/>
        <xdr:cNvSpPr txBox="1"/>
      </xdr:nvSpPr>
      <xdr:spPr>
        <a:xfrm>
          <a:off x="13512800" y="12573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69215</xdr:rowOff>
    </xdr:from>
    <xdr:to>
      <xdr:col>65</xdr:col>
      <xdr:colOff>53975</xdr:colOff>
      <xdr:row>75</xdr:row>
      <xdr:rowOff>170815</xdr:rowOff>
    </xdr:to>
    <xdr:sp macro="" textlink="">
      <xdr:nvSpPr>
        <xdr:cNvPr id="457" name="楕円 456"/>
        <xdr:cNvSpPr/>
      </xdr:nvSpPr>
      <xdr:spPr>
        <a:xfrm>
          <a:off x="12954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9525</xdr:rowOff>
    </xdr:from>
    <xdr:ext cx="762000" cy="258445"/>
    <xdr:sp macro="" textlink="">
      <xdr:nvSpPr>
        <xdr:cNvPr id="458" name="テキスト ボックス 457"/>
        <xdr:cNvSpPr txBox="1"/>
      </xdr:nvSpPr>
      <xdr:spPr>
        <a:xfrm>
          <a:off x="12623800" y="1269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秋田県にかほ市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166370</xdr:rowOff>
    </xdr:from>
    <xdr:to>
      <xdr:col>29</xdr:col>
      <xdr:colOff>127000</xdr:colOff>
      <xdr:row>20</xdr:row>
      <xdr:rowOff>45720</xdr:rowOff>
    </xdr:to>
    <xdr:cxnSp macro="">
      <xdr:nvCxnSpPr>
        <xdr:cNvPr id="45" name="直線コネクタ 44"/>
        <xdr:cNvCxnSpPr/>
      </xdr:nvCxnSpPr>
      <xdr:spPr>
        <a:xfrm flipV="1">
          <a:off x="5651500" y="1928495"/>
          <a:ext cx="0" cy="1593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17780</xdr:rowOff>
    </xdr:from>
    <xdr:ext cx="761365" cy="258445"/>
    <xdr:sp macro="" textlink="">
      <xdr:nvSpPr>
        <xdr:cNvPr id="46" name="人口1人当たり決算額の推移最小値テキスト130"/>
        <xdr:cNvSpPr txBox="1"/>
      </xdr:nvSpPr>
      <xdr:spPr>
        <a:xfrm>
          <a:off x="5740400" y="3494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61,757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45720</xdr:rowOff>
    </xdr:from>
    <xdr:to>
      <xdr:col>30</xdr:col>
      <xdr:colOff>25400</xdr:colOff>
      <xdr:row>20</xdr:row>
      <xdr:rowOff>45720</xdr:rowOff>
    </xdr:to>
    <xdr:cxnSp macro="">
      <xdr:nvCxnSpPr>
        <xdr:cNvPr id="47" name="直線コネクタ 46"/>
        <xdr:cNvCxnSpPr/>
      </xdr:nvCxnSpPr>
      <xdr:spPr>
        <a:xfrm>
          <a:off x="5562600" y="35223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81280</xdr:rowOff>
    </xdr:from>
    <xdr:ext cx="761365" cy="259080"/>
    <xdr:sp macro="" textlink="">
      <xdr:nvSpPr>
        <xdr:cNvPr id="48" name="人口1人当たり決算額の推移最大値テキスト130"/>
        <xdr:cNvSpPr txBox="1"/>
      </xdr:nvSpPr>
      <xdr:spPr>
        <a:xfrm>
          <a:off x="5740400" y="1671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145,431</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166370</xdr:rowOff>
    </xdr:from>
    <xdr:to>
      <xdr:col>30</xdr:col>
      <xdr:colOff>25400</xdr:colOff>
      <xdr:row>10</xdr:row>
      <xdr:rowOff>166370</xdr:rowOff>
    </xdr:to>
    <xdr:cxnSp macro="">
      <xdr:nvCxnSpPr>
        <xdr:cNvPr id="49" name="直線コネクタ 48"/>
        <xdr:cNvCxnSpPr/>
      </xdr:nvCxnSpPr>
      <xdr:spPr>
        <a:xfrm>
          <a:off x="5562600" y="1928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159385</xdr:rowOff>
    </xdr:from>
    <xdr:to>
      <xdr:col>29</xdr:col>
      <xdr:colOff>127000</xdr:colOff>
      <xdr:row>17</xdr:row>
      <xdr:rowOff>29210</xdr:rowOff>
    </xdr:to>
    <xdr:cxnSp macro="">
      <xdr:nvCxnSpPr>
        <xdr:cNvPr id="50" name="直線コネクタ 49"/>
        <xdr:cNvCxnSpPr/>
      </xdr:nvCxnSpPr>
      <xdr:spPr>
        <a:xfrm flipV="1">
          <a:off x="5003800" y="2950210"/>
          <a:ext cx="6477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15240</xdr:rowOff>
    </xdr:from>
    <xdr:ext cx="761365" cy="259080"/>
    <xdr:sp macro="" textlink="">
      <xdr:nvSpPr>
        <xdr:cNvPr id="51" name="人口1人当たり決算額の推移平均値テキスト130"/>
        <xdr:cNvSpPr txBox="1"/>
      </xdr:nvSpPr>
      <xdr:spPr>
        <a:xfrm>
          <a:off x="5740400" y="26346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170180</xdr:rowOff>
    </xdr:from>
    <xdr:to>
      <xdr:col>29</xdr:col>
      <xdr:colOff>177800</xdr:colOff>
      <xdr:row>16</xdr:row>
      <xdr:rowOff>100330</xdr:rowOff>
    </xdr:to>
    <xdr:sp macro="" textlink="">
      <xdr:nvSpPr>
        <xdr:cNvPr id="52" name="フローチャート: 判断 51"/>
        <xdr:cNvSpPr/>
      </xdr:nvSpPr>
      <xdr:spPr>
        <a:xfrm>
          <a:off x="5600700" y="2789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15875</xdr:rowOff>
    </xdr:from>
    <xdr:to>
      <xdr:col>26</xdr:col>
      <xdr:colOff>50800</xdr:colOff>
      <xdr:row>17</xdr:row>
      <xdr:rowOff>29210</xdr:rowOff>
    </xdr:to>
    <xdr:cxnSp macro="">
      <xdr:nvCxnSpPr>
        <xdr:cNvPr id="53" name="直線コネクタ 52"/>
        <xdr:cNvCxnSpPr/>
      </xdr:nvCxnSpPr>
      <xdr:spPr>
        <a:xfrm>
          <a:off x="4305300" y="297815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4" name="フローチャート: 判断 53"/>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137160</xdr:rowOff>
    </xdr:from>
    <xdr:ext cx="736600" cy="259080"/>
    <xdr:sp macro="" textlink="">
      <xdr:nvSpPr>
        <xdr:cNvPr id="55" name="テキスト ボックス 54"/>
        <xdr:cNvSpPr txBox="1"/>
      </xdr:nvSpPr>
      <xdr:spPr>
        <a:xfrm>
          <a:off x="4622800" y="258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157480</xdr:rowOff>
    </xdr:from>
    <xdr:to>
      <xdr:col>22</xdr:col>
      <xdr:colOff>114300</xdr:colOff>
      <xdr:row>17</xdr:row>
      <xdr:rowOff>15875</xdr:rowOff>
    </xdr:to>
    <xdr:cxnSp macro="">
      <xdr:nvCxnSpPr>
        <xdr:cNvPr id="56" name="直線コネクタ 55"/>
        <xdr:cNvCxnSpPr/>
      </xdr:nvCxnSpPr>
      <xdr:spPr>
        <a:xfrm>
          <a:off x="3606800" y="294830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19685</xdr:rowOff>
    </xdr:from>
    <xdr:to>
      <xdr:col>22</xdr:col>
      <xdr:colOff>165100</xdr:colOff>
      <xdr:row>16</xdr:row>
      <xdr:rowOff>121285</xdr:rowOff>
    </xdr:to>
    <xdr:sp macro="" textlink="">
      <xdr:nvSpPr>
        <xdr:cNvPr id="57" name="フローチャート: 判断 56"/>
        <xdr:cNvSpPr/>
      </xdr:nvSpPr>
      <xdr:spPr>
        <a:xfrm>
          <a:off x="4254500" y="2810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132080</xdr:rowOff>
    </xdr:from>
    <xdr:ext cx="762000" cy="258445"/>
    <xdr:sp macro="" textlink="">
      <xdr:nvSpPr>
        <xdr:cNvPr id="58" name="テキスト ボックス 57"/>
        <xdr:cNvSpPr txBox="1"/>
      </xdr:nvSpPr>
      <xdr:spPr>
        <a:xfrm>
          <a:off x="3924300" y="2580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157480</xdr:rowOff>
    </xdr:from>
    <xdr:to>
      <xdr:col>18</xdr:col>
      <xdr:colOff>177800</xdr:colOff>
      <xdr:row>17</xdr:row>
      <xdr:rowOff>41910</xdr:rowOff>
    </xdr:to>
    <xdr:cxnSp macro="">
      <xdr:nvCxnSpPr>
        <xdr:cNvPr id="59" name="直線コネクタ 58"/>
        <xdr:cNvCxnSpPr/>
      </xdr:nvCxnSpPr>
      <xdr:spPr>
        <a:xfrm flipV="1">
          <a:off x="2908300" y="2948305"/>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52070</xdr:rowOff>
    </xdr:from>
    <xdr:to>
      <xdr:col>19</xdr:col>
      <xdr:colOff>38100</xdr:colOff>
      <xdr:row>17</xdr:row>
      <xdr:rowOff>153670</xdr:rowOff>
    </xdr:to>
    <xdr:sp macro="" textlink="">
      <xdr:nvSpPr>
        <xdr:cNvPr id="60" name="フローチャート: 判断 59"/>
        <xdr:cNvSpPr/>
      </xdr:nvSpPr>
      <xdr:spPr>
        <a:xfrm>
          <a:off x="35560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138430</xdr:rowOff>
    </xdr:from>
    <xdr:ext cx="762000" cy="259080"/>
    <xdr:sp macro="" textlink="">
      <xdr:nvSpPr>
        <xdr:cNvPr id="61" name="テキスト ボックス 60"/>
        <xdr:cNvSpPr txBox="1"/>
      </xdr:nvSpPr>
      <xdr:spPr>
        <a:xfrm>
          <a:off x="3225800" y="310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74930</xdr:rowOff>
    </xdr:from>
    <xdr:to>
      <xdr:col>15</xdr:col>
      <xdr:colOff>101600</xdr:colOff>
      <xdr:row>17</xdr:row>
      <xdr:rowOff>4445</xdr:rowOff>
    </xdr:to>
    <xdr:sp macro="" textlink="">
      <xdr:nvSpPr>
        <xdr:cNvPr id="62" name="フローチャート: 判断 61"/>
        <xdr:cNvSpPr/>
      </xdr:nvSpPr>
      <xdr:spPr>
        <a:xfrm>
          <a:off x="28575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14605</xdr:rowOff>
    </xdr:from>
    <xdr:ext cx="762000" cy="259080"/>
    <xdr:sp macro="" textlink="">
      <xdr:nvSpPr>
        <xdr:cNvPr id="63" name="テキスト ボックス 62"/>
        <xdr:cNvSpPr txBox="1"/>
      </xdr:nvSpPr>
      <xdr:spPr>
        <a:xfrm>
          <a:off x="25273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109220</xdr:rowOff>
    </xdr:from>
    <xdr:to>
      <xdr:col>29</xdr:col>
      <xdr:colOff>177800</xdr:colOff>
      <xdr:row>17</xdr:row>
      <xdr:rowOff>38735</xdr:rowOff>
    </xdr:to>
    <xdr:sp macro="" textlink="">
      <xdr:nvSpPr>
        <xdr:cNvPr id="69" name="楕円 68"/>
        <xdr:cNvSpPr/>
      </xdr:nvSpPr>
      <xdr:spPr>
        <a:xfrm>
          <a:off x="5600700" y="2900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81280</xdr:rowOff>
    </xdr:from>
    <xdr:ext cx="761365" cy="259080"/>
    <xdr:sp macro="" textlink="">
      <xdr:nvSpPr>
        <xdr:cNvPr id="70" name="人口1人当たり決算額の推移該当値テキスト130"/>
        <xdr:cNvSpPr txBox="1"/>
      </xdr:nvSpPr>
      <xdr:spPr>
        <a:xfrm>
          <a:off x="5740400" y="2872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149225</xdr:rowOff>
    </xdr:from>
    <xdr:to>
      <xdr:col>26</xdr:col>
      <xdr:colOff>101600</xdr:colOff>
      <xdr:row>17</xdr:row>
      <xdr:rowOff>79375</xdr:rowOff>
    </xdr:to>
    <xdr:sp macro="" textlink="">
      <xdr:nvSpPr>
        <xdr:cNvPr id="71" name="楕円 70"/>
        <xdr:cNvSpPr/>
      </xdr:nvSpPr>
      <xdr:spPr>
        <a:xfrm>
          <a:off x="4953000" y="29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64135</xdr:rowOff>
    </xdr:from>
    <xdr:ext cx="736600" cy="258445"/>
    <xdr:sp macro="" textlink="">
      <xdr:nvSpPr>
        <xdr:cNvPr id="72" name="テキスト ボックス 71"/>
        <xdr:cNvSpPr txBox="1"/>
      </xdr:nvSpPr>
      <xdr:spPr>
        <a:xfrm>
          <a:off x="4622800" y="3026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136525</xdr:rowOff>
    </xdr:from>
    <xdr:to>
      <xdr:col>22</xdr:col>
      <xdr:colOff>165100</xdr:colOff>
      <xdr:row>17</xdr:row>
      <xdr:rowOff>66675</xdr:rowOff>
    </xdr:to>
    <xdr:sp macro="" textlink="">
      <xdr:nvSpPr>
        <xdr:cNvPr id="73" name="楕円 72"/>
        <xdr:cNvSpPr/>
      </xdr:nvSpPr>
      <xdr:spPr>
        <a:xfrm>
          <a:off x="4254500" y="292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52070</xdr:rowOff>
    </xdr:from>
    <xdr:ext cx="762000" cy="258445"/>
    <xdr:sp macro="" textlink="">
      <xdr:nvSpPr>
        <xdr:cNvPr id="74" name="テキスト ボックス 73"/>
        <xdr:cNvSpPr txBox="1"/>
      </xdr:nvSpPr>
      <xdr:spPr>
        <a:xfrm>
          <a:off x="39243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106680</xdr:rowOff>
    </xdr:from>
    <xdr:to>
      <xdr:col>19</xdr:col>
      <xdr:colOff>38100</xdr:colOff>
      <xdr:row>17</xdr:row>
      <xdr:rowOff>36830</xdr:rowOff>
    </xdr:to>
    <xdr:sp macro="" textlink="">
      <xdr:nvSpPr>
        <xdr:cNvPr id="75" name="楕円 74"/>
        <xdr:cNvSpPr/>
      </xdr:nvSpPr>
      <xdr:spPr>
        <a:xfrm>
          <a:off x="3556000" y="289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46990</xdr:rowOff>
    </xdr:from>
    <xdr:ext cx="762000" cy="259080"/>
    <xdr:sp macro="" textlink="">
      <xdr:nvSpPr>
        <xdr:cNvPr id="76" name="テキスト ボックス 75"/>
        <xdr:cNvSpPr txBox="1"/>
      </xdr:nvSpPr>
      <xdr:spPr>
        <a:xfrm>
          <a:off x="3225800" y="266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162560</xdr:rowOff>
    </xdr:from>
    <xdr:to>
      <xdr:col>15</xdr:col>
      <xdr:colOff>101600</xdr:colOff>
      <xdr:row>17</xdr:row>
      <xdr:rowOff>92710</xdr:rowOff>
    </xdr:to>
    <xdr:sp macro="" textlink="">
      <xdr:nvSpPr>
        <xdr:cNvPr id="77" name="楕円 76"/>
        <xdr:cNvSpPr/>
      </xdr:nvSpPr>
      <xdr:spPr>
        <a:xfrm>
          <a:off x="2857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77470</xdr:rowOff>
    </xdr:from>
    <xdr:ext cx="762000" cy="258445"/>
    <xdr:sp macro="" textlink="">
      <xdr:nvSpPr>
        <xdr:cNvPr id="78" name="テキスト ボックス 77"/>
        <xdr:cNvSpPr txBox="1"/>
      </xdr:nvSpPr>
      <xdr:spPr>
        <a:xfrm>
          <a:off x="2527300" y="3039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88,961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8" name="テキスト ボックス 97"/>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228600</xdr:rowOff>
    </xdr:to>
    <xdr:cxnSp macro="">
      <xdr:nvCxnSpPr>
        <xdr:cNvPr id="106" name="直線コネクタ 105"/>
        <xdr:cNvCxnSpPr/>
      </xdr:nvCxnSpPr>
      <xdr:spPr>
        <a:xfrm flipV="1">
          <a:off x="5651500" y="6144895"/>
          <a:ext cx="0" cy="1208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200660</xdr:rowOff>
    </xdr:from>
    <xdr:ext cx="761365" cy="258445"/>
    <xdr:sp macro="" textlink="">
      <xdr:nvSpPr>
        <xdr:cNvPr id="107" name="人口1人当たり決算額の推移最小値テキスト445"/>
        <xdr:cNvSpPr txBox="1"/>
      </xdr:nvSpPr>
      <xdr:spPr>
        <a:xfrm>
          <a:off x="5740400" y="732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228600</xdr:rowOff>
    </xdr:from>
    <xdr:to>
      <xdr:col>30</xdr:col>
      <xdr:colOff>25400</xdr:colOff>
      <xdr:row>37</xdr:row>
      <xdr:rowOff>228600</xdr:rowOff>
    </xdr:to>
    <xdr:cxnSp macro="">
      <xdr:nvCxnSpPr>
        <xdr:cNvPr id="108" name="直線コネクタ 107"/>
        <xdr:cNvCxnSpPr/>
      </xdr:nvCxnSpPr>
      <xdr:spPr>
        <a:xfrm>
          <a:off x="5562600" y="7353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135890</xdr:rowOff>
    </xdr:from>
    <xdr:ext cx="761365" cy="259080"/>
    <xdr:sp macro="" textlink="">
      <xdr:nvSpPr>
        <xdr:cNvPr id="109" name="人口1人当たり決算額の推移最大値テキスト445"/>
        <xdr:cNvSpPr txBox="1"/>
      </xdr:nvSpPr>
      <xdr:spPr>
        <a:xfrm>
          <a:off x="5740400" y="5888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0" name="直線コネクタ 109"/>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314960</xdr:rowOff>
    </xdr:from>
    <xdr:to>
      <xdr:col>29</xdr:col>
      <xdr:colOff>127000</xdr:colOff>
      <xdr:row>35</xdr:row>
      <xdr:rowOff>19050</xdr:rowOff>
    </xdr:to>
    <xdr:cxnSp macro="">
      <xdr:nvCxnSpPr>
        <xdr:cNvPr id="111" name="直線コネクタ 110"/>
        <xdr:cNvCxnSpPr/>
      </xdr:nvCxnSpPr>
      <xdr:spPr>
        <a:xfrm>
          <a:off x="5003800" y="6582410"/>
          <a:ext cx="6477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57785</xdr:rowOff>
    </xdr:from>
    <xdr:ext cx="761365" cy="259715"/>
    <xdr:sp macro="" textlink="">
      <xdr:nvSpPr>
        <xdr:cNvPr id="112" name="人口1人当たり決算額の推移平均値テキスト445"/>
        <xdr:cNvSpPr txBox="1"/>
      </xdr:nvSpPr>
      <xdr:spPr>
        <a:xfrm>
          <a:off x="5740400" y="666813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84455</xdr:rowOff>
    </xdr:from>
    <xdr:to>
      <xdr:col>29</xdr:col>
      <xdr:colOff>177800</xdr:colOff>
      <xdr:row>35</xdr:row>
      <xdr:rowOff>186690</xdr:rowOff>
    </xdr:to>
    <xdr:sp macro="" textlink="">
      <xdr:nvSpPr>
        <xdr:cNvPr id="113" name="フローチャート: 判断 112"/>
        <xdr:cNvSpPr/>
      </xdr:nvSpPr>
      <xdr:spPr>
        <a:xfrm>
          <a:off x="56007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314960</xdr:rowOff>
    </xdr:from>
    <xdr:to>
      <xdr:col>26</xdr:col>
      <xdr:colOff>50800</xdr:colOff>
      <xdr:row>35</xdr:row>
      <xdr:rowOff>57785</xdr:rowOff>
    </xdr:to>
    <xdr:cxnSp macro="">
      <xdr:nvCxnSpPr>
        <xdr:cNvPr id="114" name="直線コネクタ 113"/>
        <xdr:cNvCxnSpPr/>
      </xdr:nvCxnSpPr>
      <xdr:spPr>
        <a:xfrm flipV="1">
          <a:off x="4305300" y="6582410"/>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84455</xdr:rowOff>
    </xdr:from>
    <xdr:to>
      <xdr:col>26</xdr:col>
      <xdr:colOff>101600</xdr:colOff>
      <xdr:row>35</xdr:row>
      <xdr:rowOff>186690</xdr:rowOff>
    </xdr:to>
    <xdr:sp macro="" textlink="">
      <xdr:nvSpPr>
        <xdr:cNvPr id="115" name="フローチャート: 判断 114"/>
        <xdr:cNvSpPr/>
      </xdr:nvSpPr>
      <xdr:spPr>
        <a:xfrm>
          <a:off x="49530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172085</xdr:rowOff>
    </xdr:from>
    <xdr:ext cx="736600" cy="259080"/>
    <xdr:sp macro="" textlink="">
      <xdr:nvSpPr>
        <xdr:cNvPr id="116" name="テキスト ボックス 115"/>
        <xdr:cNvSpPr txBox="1"/>
      </xdr:nvSpPr>
      <xdr:spPr>
        <a:xfrm>
          <a:off x="4622800" y="6782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33655</xdr:rowOff>
    </xdr:from>
    <xdr:to>
      <xdr:col>22</xdr:col>
      <xdr:colOff>114300</xdr:colOff>
      <xdr:row>35</xdr:row>
      <xdr:rowOff>57785</xdr:rowOff>
    </xdr:to>
    <xdr:cxnSp macro="">
      <xdr:nvCxnSpPr>
        <xdr:cNvPr id="117" name="直線コネクタ 116"/>
        <xdr:cNvCxnSpPr/>
      </xdr:nvCxnSpPr>
      <xdr:spPr>
        <a:xfrm>
          <a:off x="3606800" y="664400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80645</xdr:rowOff>
    </xdr:from>
    <xdr:to>
      <xdr:col>22</xdr:col>
      <xdr:colOff>165100</xdr:colOff>
      <xdr:row>35</xdr:row>
      <xdr:rowOff>182880</xdr:rowOff>
    </xdr:to>
    <xdr:sp macro="" textlink="">
      <xdr:nvSpPr>
        <xdr:cNvPr id="118" name="フローチャート: 判断 117"/>
        <xdr:cNvSpPr/>
      </xdr:nvSpPr>
      <xdr:spPr>
        <a:xfrm>
          <a:off x="425450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168275</xdr:rowOff>
    </xdr:from>
    <xdr:ext cx="762000" cy="258445"/>
    <xdr:sp macro="" textlink="">
      <xdr:nvSpPr>
        <xdr:cNvPr id="119" name="テキスト ボックス 118"/>
        <xdr:cNvSpPr txBox="1"/>
      </xdr:nvSpPr>
      <xdr:spPr>
        <a:xfrm>
          <a:off x="3924300" y="677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33655</xdr:rowOff>
    </xdr:from>
    <xdr:to>
      <xdr:col>18</xdr:col>
      <xdr:colOff>177800</xdr:colOff>
      <xdr:row>35</xdr:row>
      <xdr:rowOff>80645</xdr:rowOff>
    </xdr:to>
    <xdr:cxnSp macro="">
      <xdr:nvCxnSpPr>
        <xdr:cNvPr id="120" name="直線コネクタ 119"/>
        <xdr:cNvCxnSpPr/>
      </xdr:nvCxnSpPr>
      <xdr:spPr>
        <a:xfrm flipV="1">
          <a:off x="2908300" y="664400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184150</xdr:rowOff>
    </xdr:to>
    <xdr:sp macro="" textlink="">
      <xdr:nvSpPr>
        <xdr:cNvPr id="121" name="フローチャート: 判断 120"/>
        <xdr:cNvSpPr/>
      </xdr:nvSpPr>
      <xdr:spPr>
        <a:xfrm>
          <a:off x="3556000" y="66935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169545</xdr:rowOff>
    </xdr:from>
    <xdr:ext cx="762000" cy="258445"/>
    <xdr:sp macro="" textlink="">
      <xdr:nvSpPr>
        <xdr:cNvPr id="122" name="テキスト ボックス 121"/>
        <xdr:cNvSpPr txBox="1"/>
      </xdr:nvSpPr>
      <xdr:spPr>
        <a:xfrm>
          <a:off x="3225800" y="677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161290</xdr:rowOff>
    </xdr:to>
    <xdr:sp macro="" textlink="">
      <xdr:nvSpPr>
        <xdr:cNvPr id="123" name="フローチャート: 判断 122"/>
        <xdr:cNvSpPr/>
      </xdr:nvSpPr>
      <xdr:spPr>
        <a:xfrm>
          <a:off x="28575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146685</xdr:rowOff>
    </xdr:from>
    <xdr:ext cx="762000" cy="258445"/>
    <xdr:sp macro="" textlink="">
      <xdr:nvSpPr>
        <xdr:cNvPr id="124" name="テキスト ボックス 123"/>
        <xdr:cNvSpPr txBox="1"/>
      </xdr:nvSpPr>
      <xdr:spPr>
        <a:xfrm>
          <a:off x="2527300" y="6757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310515</xdr:rowOff>
    </xdr:from>
    <xdr:to>
      <xdr:col>29</xdr:col>
      <xdr:colOff>177800</xdr:colOff>
      <xdr:row>35</xdr:row>
      <xdr:rowOff>68580</xdr:rowOff>
    </xdr:to>
    <xdr:sp macro="" textlink="">
      <xdr:nvSpPr>
        <xdr:cNvPr id="130" name="楕円 129"/>
        <xdr:cNvSpPr/>
      </xdr:nvSpPr>
      <xdr:spPr>
        <a:xfrm>
          <a:off x="5600700" y="6577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156210</xdr:rowOff>
    </xdr:from>
    <xdr:ext cx="761365" cy="257810"/>
    <xdr:sp macro="" textlink="">
      <xdr:nvSpPr>
        <xdr:cNvPr id="131" name="人口1人当たり決算額の推移該当値テキスト445"/>
        <xdr:cNvSpPr txBox="1"/>
      </xdr:nvSpPr>
      <xdr:spPr>
        <a:xfrm>
          <a:off x="5740400" y="6423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263525</xdr:rowOff>
    </xdr:from>
    <xdr:to>
      <xdr:col>26</xdr:col>
      <xdr:colOff>101600</xdr:colOff>
      <xdr:row>35</xdr:row>
      <xdr:rowOff>22860</xdr:rowOff>
    </xdr:to>
    <xdr:sp macro="" textlink="">
      <xdr:nvSpPr>
        <xdr:cNvPr id="132" name="楕円 131"/>
        <xdr:cNvSpPr/>
      </xdr:nvSpPr>
      <xdr:spPr>
        <a:xfrm>
          <a:off x="4953000" y="65309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32385</xdr:rowOff>
    </xdr:from>
    <xdr:ext cx="736600" cy="257810"/>
    <xdr:sp macro="" textlink="">
      <xdr:nvSpPr>
        <xdr:cNvPr id="133" name="テキスト ボックス 132"/>
        <xdr:cNvSpPr txBox="1"/>
      </xdr:nvSpPr>
      <xdr:spPr>
        <a:xfrm>
          <a:off x="4622800" y="62998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31,156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6985</xdr:rowOff>
    </xdr:from>
    <xdr:to>
      <xdr:col>22</xdr:col>
      <xdr:colOff>165100</xdr:colOff>
      <xdr:row>35</xdr:row>
      <xdr:rowOff>107315</xdr:rowOff>
    </xdr:to>
    <xdr:sp macro="" textlink="">
      <xdr:nvSpPr>
        <xdr:cNvPr id="134" name="楕円 133"/>
        <xdr:cNvSpPr/>
      </xdr:nvSpPr>
      <xdr:spPr>
        <a:xfrm>
          <a:off x="4254500" y="66173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118110</xdr:rowOff>
    </xdr:from>
    <xdr:ext cx="762000" cy="259715"/>
    <xdr:sp macro="" textlink="">
      <xdr:nvSpPr>
        <xdr:cNvPr id="135" name="テキスト ボックス 134"/>
        <xdr:cNvSpPr txBox="1"/>
      </xdr:nvSpPr>
      <xdr:spPr>
        <a:xfrm>
          <a:off x="3924300" y="6385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325120</xdr:rowOff>
    </xdr:from>
    <xdr:to>
      <xdr:col>19</xdr:col>
      <xdr:colOff>38100</xdr:colOff>
      <xdr:row>35</xdr:row>
      <xdr:rowOff>83185</xdr:rowOff>
    </xdr:to>
    <xdr:sp macro="" textlink="">
      <xdr:nvSpPr>
        <xdr:cNvPr id="136" name="楕円 135"/>
        <xdr:cNvSpPr/>
      </xdr:nvSpPr>
      <xdr:spPr>
        <a:xfrm>
          <a:off x="3556000" y="65925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93980</xdr:rowOff>
    </xdr:from>
    <xdr:ext cx="762000" cy="259715"/>
    <xdr:sp macro="" textlink="">
      <xdr:nvSpPr>
        <xdr:cNvPr id="137" name="テキスト ボックス 136"/>
        <xdr:cNvSpPr txBox="1"/>
      </xdr:nvSpPr>
      <xdr:spPr>
        <a:xfrm>
          <a:off x="3225800" y="6361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31115</xdr:rowOff>
    </xdr:from>
    <xdr:to>
      <xdr:col>15</xdr:col>
      <xdr:colOff>101600</xdr:colOff>
      <xdr:row>35</xdr:row>
      <xdr:rowOff>132080</xdr:rowOff>
    </xdr:to>
    <xdr:sp macro="" textlink="">
      <xdr:nvSpPr>
        <xdr:cNvPr id="138" name="楕円 137"/>
        <xdr:cNvSpPr/>
      </xdr:nvSpPr>
      <xdr:spPr>
        <a:xfrm>
          <a:off x="2857500" y="6641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142240</xdr:rowOff>
    </xdr:from>
    <xdr:ext cx="762000" cy="258445"/>
    <xdr:sp macro="" textlink="">
      <xdr:nvSpPr>
        <xdr:cNvPr id="139" name="テキスト ボックス 138"/>
        <xdr:cNvSpPr txBox="1"/>
      </xdr:nvSpPr>
      <xdr:spPr>
        <a:xfrm>
          <a:off x="2527300" y="6409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24,707
24,615
241.13
13,953,545
13,686,529
189,933
9,187,769
15,125,599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72.7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69850</xdr:rowOff>
    </xdr:from>
    <xdr:to>
      <xdr:col>24</xdr:col>
      <xdr:colOff>62865</xdr:colOff>
      <xdr:row>38</xdr:row>
      <xdr:rowOff>29845</xdr:rowOff>
    </xdr:to>
    <xdr:cxnSp macro="">
      <xdr:nvCxnSpPr>
        <xdr:cNvPr id="58" name="直線コネクタ 57"/>
        <xdr:cNvCxnSpPr/>
      </xdr:nvCxnSpPr>
      <xdr:spPr>
        <a:xfrm flipV="1">
          <a:off x="4633595" y="521335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33655</xdr:rowOff>
    </xdr:from>
    <xdr:ext cx="534670" cy="258445"/>
    <xdr:sp macro="" textlink="">
      <xdr:nvSpPr>
        <xdr:cNvPr id="59" name="人件費最小値テキスト"/>
        <xdr:cNvSpPr txBox="1"/>
      </xdr:nvSpPr>
      <xdr:spPr>
        <a:xfrm>
          <a:off x="4686300"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29845</xdr:rowOff>
    </xdr:from>
    <xdr:to>
      <xdr:col>24</xdr:col>
      <xdr:colOff>152400</xdr:colOff>
      <xdr:row>38</xdr:row>
      <xdr:rowOff>29845</xdr:rowOff>
    </xdr:to>
    <xdr:cxnSp macro="">
      <xdr:nvCxnSpPr>
        <xdr:cNvPr id="60" name="直線コネクタ 59"/>
        <xdr:cNvCxnSpPr/>
      </xdr:nvCxnSpPr>
      <xdr:spPr>
        <a:xfrm>
          <a:off x="4546600" y="654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16510</xdr:rowOff>
    </xdr:from>
    <xdr:ext cx="598805" cy="259080"/>
    <xdr:sp macro="" textlink="">
      <xdr:nvSpPr>
        <xdr:cNvPr id="61" name="人件費最大値テキスト"/>
        <xdr:cNvSpPr txBox="1"/>
      </xdr:nvSpPr>
      <xdr:spPr>
        <a:xfrm>
          <a:off x="4686300" y="4988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136,283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69850</xdr:rowOff>
    </xdr:from>
    <xdr:to>
      <xdr:col>24</xdr:col>
      <xdr:colOff>152400</xdr:colOff>
      <xdr:row>30</xdr:row>
      <xdr:rowOff>69850</xdr:rowOff>
    </xdr:to>
    <xdr:cxnSp macro="">
      <xdr:nvCxnSpPr>
        <xdr:cNvPr id="62" name="直線コネクタ 61"/>
        <xdr:cNvCxnSpPr/>
      </xdr:nvCxnSpPr>
      <xdr:spPr>
        <a:xfrm>
          <a:off x="4546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8255</xdr:rowOff>
    </xdr:from>
    <xdr:to>
      <xdr:col>24</xdr:col>
      <xdr:colOff>63500</xdr:colOff>
      <xdr:row>35</xdr:row>
      <xdr:rowOff>17780</xdr:rowOff>
    </xdr:to>
    <xdr:cxnSp macro="">
      <xdr:nvCxnSpPr>
        <xdr:cNvPr id="63" name="直線コネクタ 62"/>
        <xdr:cNvCxnSpPr/>
      </xdr:nvCxnSpPr>
      <xdr:spPr>
        <a:xfrm flipV="1">
          <a:off x="3797300" y="60090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3810</xdr:rowOff>
    </xdr:from>
    <xdr:ext cx="534670" cy="259080"/>
    <xdr:sp macro="" textlink="">
      <xdr:nvSpPr>
        <xdr:cNvPr id="64" name="人件費平均値テキスト"/>
        <xdr:cNvSpPr txBox="1"/>
      </xdr:nvSpPr>
      <xdr:spPr>
        <a:xfrm>
          <a:off x="4686300" y="600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65" name="フローチャート: 判断 64"/>
        <xdr:cNvSpPr/>
      </xdr:nvSpPr>
      <xdr:spPr>
        <a:xfrm>
          <a:off x="45847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139065</xdr:rowOff>
    </xdr:from>
    <xdr:to>
      <xdr:col>19</xdr:col>
      <xdr:colOff>177800</xdr:colOff>
      <xdr:row>35</xdr:row>
      <xdr:rowOff>17780</xdr:rowOff>
    </xdr:to>
    <xdr:cxnSp macro="">
      <xdr:nvCxnSpPr>
        <xdr:cNvPr id="66" name="直線コネクタ 65"/>
        <xdr:cNvCxnSpPr/>
      </xdr:nvCxnSpPr>
      <xdr:spPr>
        <a:xfrm>
          <a:off x="2908300" y="59683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41910</xdr:rowOff>
    </xdr:from>
    <xdr:to>
      <xdr:col>20</xdr:col>
      <xdr:colOff>38100</xdr:colOff>
      <xdr:row>35</xdr:row>
      <xdr:rowOff>143510</xdr:rowOff>
    </xdr:to>
    <xdr:sp macro="" textlink="">
      <xdr:nvSpPr>
        <xdr:cNvPr id="67" name="フローチャート: 判断 66"/>
        <xdr:cNvSpPr/>
      </xdr:nvSpPr>
      <xdr:spPr>
        <a:xfrm>
          <a:off x="3746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134620</xdr:rowOff>
    </xdr:from>
    <xdr:ext cx="534035" cy="258445"/>
    <xdr:sp macro="" textlink="">
      <xdr:nvSpPr>
        <xdr:cNvPr id="68" name="テキスト ボックス 67"/>
        <xdr:cNvSpPr txBox="1"/>
      </xdr:nvSpPr>
      <xdr:spPr>
        <a:xfrm>
          <a:off x="3529965" y="613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113030</xdr:rowOff>
    </xdr:from>
    <xdr:to>
      <xdr:col>15</xdr:col>
      <xdr:colOff>50800</xdr:colOff>
      <xdr:row>34</xdr:row>
      <xdr:rowOff>139065</xdr:rowOff>
    </xdr:to>
    <xdr:cxnSp macro="">
      <xdr:nvCxnSpPr>
        <xdr:cNvPr id="69" name="直線コネクタ 68"/>
        <xdr:cNvCxnSpPr/>
      </xdr:nvCxnSpPr>
      <xdr:spPr>
        <a:xfrm>
          <a:off x="2019300" y="59423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34035" cy="259080"/>
    <xdr:sp macro="" textlink="">
      <xdr:nvSpPr>
        <xdr:cNvPr id="71" name="テキスト ボックス 70"/>
        <xdr:cNvSpPr txBox="1"/>
      </xdr:nvSpPr>
      <xdr:spPr>
        <a:xfrm>
          <a:off x="2640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113030</xdr:rowOff>
    </xdr:from>
    <xdr:to>
      <xdr:col>10</xdr:col>
      <xdr:colOff>114300</xdr:colOff>
      <xdr:row>35</xdr:row>
      <xdr:rowOff>6985</xdr:rowOff>
    </xdr:to>
    <xdr:cxnSp macro="">
      <xdr:nvCxnSpPr>
        <xdr:cNvPr id="72" name="直線コネクタ 71"/>
        <xdr:cNvCxnSpPr/>
      </xdr:nvCxnSpPr>
      <xdr:spPr>
        <a:xfrm flipV="1">
          <a:off x="1130300" y="59423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41275</xdr:rowOff>
    </xdr:from>
    <xdr:to>
      <xdr:col>10</xdr:col>
      <xdr:colOff>165100</xdr:colOff>
      <xdr:row>36</xdr:row>
      <xdr:rowOff>143510</xdr:rowOff>
    </xdr:to>
    <xdr:sp macro="" textlink="">
      <xdr:nvSpPr>
        <xdr:cNvPr id="73" name="フローチャート: 判断 72"/>
        <xdr:cNvSpPr/>
      </xdr:nvSpPr>
      <xdr:spPr>
        <a:xfrm>
          <a:off x="1968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133985</xdr:rowOff>
    </xdr:from>
    <xdr:ext cx="534035" cy="258445"/>
    <xdr:sp macro="" textlink="">
      <xdr:nvSpPr>
        <xdr:cNvPr id="74" name="テキスト ボックス 73"/>
        <xdr:cNvSpPr txBox="1"/>
      </xdr:nvSpPr>
      <xdr:spPr>
        <a:xfrm>
          <a:off x="1751965" y="630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67310</xdr:rowOff>
    </xdr:from>
    <xdr:to>
      <xdr:col>6</xdr:col>
      <xdr:colOff>38100</xdr:colOff>
      <xdr:row>35</xdr:row>
      <xdr:rowOff>168910</xdr:rowOff>
    </xdr:to>
    <xdr:sp macro="" textlink="">
      <xdr:nvSpPr>
        <xdr:cNvPr id="75" name="フローチャート: 判断 74"/>
        <xdr:cNvSpPr/>
      </xdr:nvSpPr>
      <xdr:spPr>
        <a:xfrm>
          <a:off x="1079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160020</xdr:rowOff>
    </xdr:from>
    <xdr:ext cx="534035" cy="259080"/>
    <xdr:sp macro="" textlink="">
      <xdr:nvSpPr>
        <xdr:cNvPr id="76" name="テキスト ボックス 75"/>
        <xdr:cNvSpPr txBox="1"/>
      </xdr:nvSpPr>
      <xdr:spPr>
        <a:xfrm>
          <a:off x="862965" y="616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128905</xdr:rowOff>
    </xdr:from>
    <xdr:to>
      <xdr:col>24</xdr:col>
      <xdr:colOff>114300</xdr:colOff>
      <xdr:row>35</xdr:row>
      <xdr:rowOff>59055</xdr:rowOff>
    </xdr:to>
    <xdr:sp macro="" textlink="">
      <xdr:nvSpPr>
        <xdr:cNvPr id="82" name="楕円 81"/>
        <xdr:cNvSpPr/>
      </xdr:nvSpPr>
      <xdr:spPr>
        <a:xfrm>
          <a:off x="4584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151765</xdr:rowOff>
    </xdr:from>
    <xdr:ext cx="534670" cy="259080"/>
    <xdr:sp macro="" textlink="">
      <xdr:nvSpPr>
        <xdr:cNvPr id="83" name="人件費該当値テキスト"/>
        <xdr:cNvSpPr txBox="1"/>
      </xdr:nvSpPr>
      <xdr:spPr>
        <a:xfrm>
          <a:off x="4686300" y="580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137795</xdr:rowOff>
    </xdr:from>
    <xdr:to>
      <xdr:col>20</xdr:col>
      <xdr:colOff>38100</xdr:colOff>
      <xdr:row>35</xdr:row>
      <xdr:rowOff>67945</xdr:rowOff>
    </xdr:to>
    <xdr:sp macro="" textlink="">
      <xdr:nvSpPr>
        <xdr:cNvPr id="84" name="楕円 83"/>
        <xdr:cNvSpPr/>
      </xdr:nvSpPr>
      <xdr:spPr>
        <a:xfrm>
          <a:off x="3746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84455</xdr:rowOff>
    </xdr:from>
    <xdr:ext cx="534035" cy="259080"/>
    <xdr:sp macro="" textlink="">
      <xdr:nvSpPr>
        <xdr:cNvPr id="85" name="テキスト ボックス 84"/>
        <xdr:cNvSpPr txBox="1"/>
      </xdr:nvSpPr>
      <xdr:spPr>
        <a:xfrm>
          <a:off x="3529965" y="574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88265</xdr:rowOff>
    </xdr:from>
    <xdr:to>
      <xdr:col>15</xdr:col>
      <xdr:colOff>101600</xdr:colOff>
      <xdr:row>35</xdr:row>
      <xdr:rowOff>18415</xdr:rowOff>
    </xdr:to>
    <xdr:sp macro="" textlink="">
      <xdr:nvSpPr>
        <xdr:cNvPr id="86" name="楕円 85"/>
        <xdr:cNvSpPr/>
      </xdr:nvSpPr>
      <xdr:spPr>
        <a:xfrm>
          <a:off x="2857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34925</xdr:rowOff>
    </xdr:from>
    <xdr:ext cx="534035" cy="259080"/>
    <xdr:sp macro="" textlink="">
      <xdr:nvSpPr>
        <xdr:cNvPr id="87" name="テキスト ボックス 86"/>
        <xdr:cNvSpPr txBox="1"/>
      </xdr:nvSpPr>
      <xdr:spPr>
        <a:xfrm>
          <a:off x="2640965" y="5692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62230</xdr:rowOff>
    </xdr:from>
    <xdr:to>
      <xdr:col>10</xdr:col>
      <xdr:colOff>165100</xdr:colOff>
      <xdr:row>34</xdr:row>
      <xdr:rowOff>163830</xdr:rowOff>
    </xdr:to>
    <xdr:sp macro="" textlink="">
      <xdr:nvSpPr>
        <xdr:cNvPr id="88" name="楕円 87"/>
        <xdr:cNvSpPr/>
      </xdr:nvSpPr>
      <xdr:spPr>
        <a:xfrm>
          <a:off x="1968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8890</xdr:rowOff>
    </xdr:from>
    <xdr:ext cx="534035" cy="258445"/>
    <xdr:sp macro="" textlink="">
      <xdr:nvSpPr>
        <xdr:cNvPr id="89" name="テキスト ボックス 88"/>
        <xdr:cNvSpPr txBox="1"/>
      </xdr:nvSpPr>
      <xdr:spPr>
        <a:xfrm>
          <a:off x="1751965" y="5666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127635</xdr:rowOff>
    </xdr:from>
    <xdr:to>
      <xdr:col>6</xdr:col>
      <xdr:colOff>38100</xdr:colOff>
      <xdr:row>35</xdr:row>
      <xdr:rowOff>57785</xdr:rowOff>
    </xdr:to>
    <xdr:sp macro="" textlink="">
      <xdr:nvSpPr>
        <xdr:cNvPr id="90" name="楕円 89"/>
        <xdr:cNvSpPr/>
      </xdr:nvSpPr>
      <xdr:spPr>
        <a:xfrm>
          <a:off x="1079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74930</xdr:rowOff>
    </xdr:from>
    <xdr:ext cx="534035" cy="258445"/>
    <xdr:sp macro="" textlink="">
      <xdr:nvSpPr>
        <xdr:cNvPr id="91" name="テキスト ボックス 90"/>
        <xdr:cNvSpPr txBox="1"/>
      </xdr:nvSpPr>
      <xdr:spPr>
        <a:xfrm>
          <a:off x="862965" y="573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8445"/>
    <xdr:sp macro="" textlink="">
      <xdr:nvSpPr>
        <xdr:cNvPr id="104" name="テキスト ボックス 103"/>
        <xdr:cNvSpPr txBox="1"/>
      </xdr:nvSpPr>
      <xdr:spPr>
        <a:xfrm>
          <a:off x="230505"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8445"/>
    <xdr:sp macro="" textlink="">
      <xdr:nvSpPr>
        <xdr:cNvPr id="106" name="テキスト ボックス 105"/>
        <xdr:cNvSpPr txBox="1"/>
      </xdr:nvSpPr>
      <xdr:spPr>
        <a:xfrm>
          <a:off x="230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8445"/>
    <xdr:sp macro="" textlink="">
      <xdr:nvSpPr>
        <xdr:cNvPr id="108" name="テキスト ボックス 107"/>
        <xdr:cNvSpPr txBox="1"/>
      </xdr:nvSpPr>
      <xdr:spPr>
        <a:xfrm>
          <a:off x="230505"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10" name="テキスト ボックス 109"/>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4995" cy="258445"/>
    <xdr:sp macro="" textlink="">
      <xdr:nvSpPr>
        <xdr:cNvPr id="112" name="テキスト ボックス 111"/>
        <xdr:cNvSpPr txBox="1"/>
      </xdr:nvSpPr>
      <xdr:spPr>
        <a:xfrm>
          <a:off x="166370" y="897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4995" cy="258445"/>
    <xdr:sp macro="" textlink="">
      <xdr:nvSpPr>
        <xdr:cNvPr id="114" name="テキスト ボックス 113"/>
        <xdr:cNvSpPr txBox="1"/>
      </xdr:nvSpPr>
      <xdr:spPr>
        <a:xfrm>
          <a:off x="166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4995" cy="258445"/>
    <xdr:sp macro="" textlink="">
      <xdr:nvSpPr>
        <xdr:cNvPr id="116" name="テキスト ボックス 115"/>
        <xdr:cNvSpPr txBox="1"/>
      </xdr:nvSpPr>
      <xdr:spPr>
        <a:xfrm>
          <a:off x="166370" y="8398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8" name="テキスト ボックス 117"/>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58</xdr:row>
      <xdr:rowOff>143510</xdr:rowOff>
    </xdr:to>
    <xdr:cxnSp macro="">
      <xdr:nvCxnSpPr>
        <xdr:cNvPr id="120" name="直線コネクタ 119"/>
        <xdr:cNvCxnSpPr/>
      </xdr:nvCxnSpPr>
      <xdr:spPr>
        <a:xfrm flipV="1">
          <a:off x="4633595" y="868616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21"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47,569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22" name="直線コネクタ 121"/>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23" name="物件費最大値テキスト"/>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24" name="直線コネクタ 123"/>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78105</xdr:rowOff>
    </xdr:from>
    <xdr:to>
      <xdr:col>24</xdr:col>
      <xdr:colOff>63500</xdr:colOff>
      <xdr:row>56</xdr:row>
      <xdr:rowOff>168910</xdr:rowOff>
    </xdr:to>
    <xdr:cxnSp macro="">
      <xdr:nvCxnSpPr>
        <xdr:cNvPr id="125" name="直線コネクタ 124"/>
        <xdr:cNvCxnSpPr/>
      </xdr:nvCxnSpPr>
      <xdr:spPr>
        <a:xfrm flipV="1">
          <a:off x="3797300" y="967930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92710</xdr:rowOff>
    </xdr:from>
    <xdr:ext cx="534670" cy="259080"/>
    <xdr:sp macro="" textlink="">
      <xdr:nvSpPr>
        <xdr:cNvPr id="126" name="物件費平均値テキスト"/>
        <xdr:cNvSpPr txBox="1"/>
      </xdr:nvSpPr>
      <xdr:spPr>
        <a:xfrm>
          <a:off x="4686300" y="9693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27" name="フローチャート: 判断 126"/>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168910</xdr:rowOff>
    </xdr:from>
    <xdr:to>
      <xdr:col>19</xdr:col>
      <xdr:colOff>177800</xdr:colOff>
      <xdr:row>57</xdr:row>
      <xdr:rowOff>52070</xdr:rowOff>
    </xdr:to>
    <xdr:cxnSp macro="">
      <xdr:nvCxnSpPr>
        <xdr:cNvPr id="128" name="直線コネクタ 127"/>
        <xdr:cNvCxnSpPr/>
      </xdr:nvCxnSpPr>
      <xdr:spPr>
        <a:xfrm flipV="1">
          <a:off x="2908300" y="97701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19685</xdr:rowOff>
    </xdr:from>
    <xdr:to>
      <xdr:col>20</xdr:col>
      <xdr:colOff>38100</xdr:colOff>
      <xdr:row>57</xdr:row>
      <xdr:rowOff>121285</xdr:rowOff>
    </xdr:to>
    <xdr:sp macro="" textlink="">
      <xdr:nvSpPr>
        <xdr:cNvPr id="129" name="フローチャート: 判断 128"/>
        <xdr:cNvSpPr/>
      </xdr:nvSpPr>
      <xdr:spPr>
        <a:xfrm>
          <a:off x="3746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112395</xdr:rowOff>
    </xdr:from>
    <xdr:ext cx="534035" cy="258445"/>
    <xdr:sp macro="" textlink="">
      <xdr:nvSpPr>
        <xdr:cNvPr id="130" name="テキスト ボックス 129"/>
        <xdr:cNvSpPr txBox="1"/>
      </xdr:nvSpPr>
      <xdr:spPr>
        <a:xfrm>
          <a:off x="3529965" y="988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52070</xdr:rowOff>
    </xdr:from>
    <xdr:to>
      <xdr:col>15</xdr:col>
      <xdr:colOff>50800</xdr:colOff>
      <xdr:row>57</xdr:row>
      <xdr:rowOff>53340</xdr:rowOff>
    </xdr:to>
    <xdr:cxnSp macro="">
      <xdr:nvCxnSpPr>
        <xdr:cNvPr id="131" name="直線コネクタ 130"/>
        <xdr:cNvCxnSpPr/>
      </xdr:nvCxnSpPr>
      <xdr:spPr>
        <a:xfrm flipV="1">
          <a:off x="2019300" y="9824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32" name="フローチャート: 判断 131"/>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109220</xdr:rowOff>
    </xdr:from>
    <xdr:ext cx="534035" cy="258445"/>
    <xdr:sp macro="" textlink="">
      <xdr:nvSpPr>
        <xdr:cNvPr id="133" name="テキスト ボックス 132"/>
        <xdr:cNvSpPr txBox="1"/>
      </xdr:nvSpPr>
      <xdr:spPr>
        <a:xfrm>
          <a:off x="2640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53340</xdr:rowOff>
    </xdr:from>
    <xdr:to>
      <xdr:col>10</xdr:col>
      <xdr:colOff>114300</xdr:colOff>
      <xdr:row>57</xdr:row>
      <xdr:rowOff>71120</xdr:rowOff>
    </xdr:to>
    <xdr:cxnSp macro="">
      <xdr:nvCxnSpPr>
        <xdr:cNvPr id="134" name="直線コネクタ 133"/>
        <xdr:cNvCxnSpPr/>
      </xdr:nvCxnSpPr>
      <xdr:spPr>
        <a:xfrm flipV="1">
          <a:off x="1130300" y="98259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49530</xdr:rowOff>
    </xdr:from>
    <xdr:to>
      <xdr:col>10</xdr:col>
      <xdr:colOff>165100</xdr:colOff>
      <xdr:row>57</xdr:row>
      <xdr:rowOff>151130</xdr:rowOff>
    </xdr:to>
    <xdr:sp macro="" textlink="">
      <xdr:nvSpPr>
        <xdr:cNvPr id="135" name="フローチャート: 判断 134"/>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142240</xdr:rowOff>
    </xdr:from>
    <xdr:ext cx="534035" cy="259080"/>
    <xdr:sp macro="" textlink="">
      <xdr:nvSpPr>
        <xdr:cNvPr id="136" name="テキスト ボックス 135"/>
        <xdr:cNvSpPr txBox="1"/>
      </xdr:nvSpPr>
      <xdr:spPr>
        <a:xfrm>
          <a:off x="1751965" y="991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45720</xdr:rowOff>
    </xdr:from>
    <xdr:to>
      <xdr:col>6</xdr:col>
      <xdr:colOff>38100</xdr:colOff>
      <xdr:row>57</xdr:row>
      <xdr:rowOff>147320</xdr:rowOff>
    </xdr:to>
    <xdr:sp macro="" textlink="">
      <xdr:nvSpPr>
        <xdr:cNvPr id="137" name="フローチャート: 判断 136"/>
        <xdr:cNvSpPr/>
      </xdr:nvSpPr>
      <xdr:spPr>
        <a:xfrm>
          <a:off x="1079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138430</xdr:rowOff>
    </xdr:from>
    <xdr:ext cx="534035" cy="259080"/>
    <xdr:sp macro="" textlink="">
      <xdr:nvSpPr>
        <xdr:cNvPr id="138" name="テキスト ボックス 137"/>
        <xdr:cNvSpPr txBox="1"/>
      </xdr:nvSpPr>
      <xdr:spPr>
        <a:xfrm>
          <a:off x="862965" y="9911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27305</xdr:rowOff>
    </xdr:from>
    <xdr:to>
      <xdr:col>24</xdr:col>
      <xdr:colOff>114300</xdr:colOff>
      <xdr:row>56</xdr:row>
      <xdr:rowOff>128905</xdr:rowOff>
    </xdr:to>
    <xdr:sp macro="" textlink="">
      <xdr:nvSpPr>
        <xdr:cNvPr id="144" name="楕円 143"/>
        <xdr:cNvSpPr/>
      </xdr:nvSpPr>
      <xdr:spPr>
        <a:xfrm>
          <a:off x="4584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50165</xdr:rowOff>
    </xdr:from>
    <xdr:ext cx="534670" cy="259080"/>
    <xdr:sp macro="" textlink="">
      <xdr:nvSpPr>
        <xdr:cNvPr id="145" name="物件費該当値テキスト"/>
        <xdr:cNvSpPr txBox="1"/>
      </xdr:nvSpPr>
      <xdr:spPr>
        <a:xfrm>
          <a:off x="4686300" y="947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118110</xdr:rowOff>
    </xdr:from>
    <xdr:to>
      <xdr:col>20</xdr:col>
      <xdr:colOff>38100</xdr:colOff>
      <xdr:row>57</xdr:row>
      <xdr:rowOff>48260</xdr:rowOff>
    </xdr:to>
    <xdr:sp macro="" textlink="">
      <xdr:nvSpPr>
        <xdr:cNvPr id="146" name="楕円 145"/>
        <xdr:cNvSpPr/>
      </xdr:nvSpPr>
      <xdr:spPr>
        <a:xfrm>
          <a:off x="3746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64770</xdr:rowOff>
    </xdr:from>
    <xdr:ext cx="534035" cy="258445"/>
    <xdr:sp macro="" textlink="">
      <xdr:nvSpPr>
        <xdr:cNvPr id="147" name="テキスト ボックス 146"/>
        <xdr:cNvSpPr txBox="1"/>
      </xdr:nvSpPr>
      <xdr:spPr>
        <a:xfrm>
          <a:off x="3529965" y="9494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1270</xdr:rowOff>
    </xdr:from>
    <xdr:to>
      <xdr:col>15</xdr:col>
      <xdr:colOff>101600</xdr:colOff>
      <xdr:row>57</xdr:row>
      <xdr:rowOff>102870</xdr:rowOff>
    </xdr:to>
    <xdr:sp macro="" textlink="">
      <xdr:nvSpPr>
        <xdr:cNvPr id="148" name="楕円 147"/>
        <xdr:cNvSpPr/>
      </xdr:nvSpPr>
      <xdr:spPr>
        <a:xfrm>
          <a:off x="2857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119380</xdr:rowOff>
    </xdr:from>
    <xdr:ext cx="534035" cy="259080"/>
    <xdr:sp macro="" textlink="">
      <xdr:nvSpPr>
        <xdr:cNvPr id="149" name="テキスト ボックス 148"/>
        <xdr:cNvSpPr txBox="1"/>
      </xdr:nvSpPr>
      <xdr:spPr>
        <a:xfrm>
          <a:off x="2640965" y="9549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2540</xdr:rowOff>
    </xdr:from>
    <xdr:to>
      <xdr:col>10</xdr:col>
      <xdr:colOff>165100</xdr:colOff>
      <xdr:row>57</xdr:row>
      <xdr:rowOff>104140</xdr:rowOff>
    </xdr:to>
    <xdr:sp macro="" textlink="">
      <xdr:nvSpPr>
        <xdr:cNvPr id="150" name="楕円 149"/>
        <xdr:cNvSpPr/>
      </xdr:nvSpPr>
      <xdr:spPr>
        <a:xfrm>
          <a:off x="196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120650</xdr:rowOff>
    </xdr:from>
    <xdr:ext cx="534035" cy="258445"/>
    <xdr:sp macro="" textlink="">
      <xdr:nvSpPr>
        <xdr:cNvPr id="151" name="テキスト ボックス 150"/>
        <xdr:cNvSpPr txBox="1"/>
      </xdr:nvSpPr>
      <xdr:spPr>
        <a:xfrm>
          <a:off x="1751965" y="9550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20320</xdr:rowOff>
    </xdr:from>
    <xdr:to>
      <xdr:col>6</xdr:col>
      <xdr:colOff>38100</xdr:colOff>
      <xdr:row>57</xdr:row>
      <xdr:rowOff>121920</xdr:rowOff>
    </xdr:to>
    <xdr:sp macro="" textlink="">
      <xdr:nvSpPr>
        <xdr:cNvPr id="152" name="楕円 151"/>
        <xdr:cNvSpPr/>
      </xdr:nvSpPr>
      <xdr:spPr>
        <a:xfrm>
          <a:off x="1079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138430</xdr:rowOff>
    </xdr:from>
    <xdr:ext cx="534035" cy="259080"/>
    <xdr:sp macro="" textlink="">
      <xdr:nvSpPr>
        <xdr:cNvPr id="153" name="テキスト ボックス 152"/>
        <xdr:cNvSpPr txBox="1"/>
      </xdr:nvSpPr>
      <xdr:spPr>
        <a:xfrm>
          <a:off x="862965" y="9568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2" name="テキスト ボックス 16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5" name="テキスト ボックス 16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7" name="テキスト ボックス 166"/>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9" name="テキスト ボックス 168"/>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71" name="テキスト ボックス 170"/>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138430</xdr:rowOff>
    </xdr:from>
    <xdr:to>
      <xdr:col>24</xdr:col>
      <xdr:colOff>62865</xdr:colOff>
      <xdr:row>78</xdr:row>
      <xdr:rowOff>104140</xdr:rowOff>
    </xdr:to>
    <xdr:cxnSp macro="">
      <xdr:nvCxnSpPr>
        <xdr:cNvPr id="175" name="直線コネクタ 174"/>
        <xdr:cNvCxnSpPr/>
      </xdr:nvCxnSpPr>
      <xdr:spPr>
        <a:xfrm flipV="1">
          <a:off x="4633595" y="1231138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107950</xdr:rowOff>
    </xdr:from>
    <xdr:ext cx="469900" cy="259080"/>
    <xdr:sp macro="" textlink="">
      <xdr:nvSpPr>
        <xdr:cNvPr id="176" name="維持補修費最小値テキスト"/>
        <xdr:cNvSpPr txBox="1"/>
      </xdr:nvSpPr>
      <xdr:spPr>
        <a:xfrm>
          <a:off x="4686300" y="1348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104140</xdr:rowOff>
    </xdr:from>
    <xdr:to>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85090</xdr:rowOff>
    </xdr:from>
    <xdr:ext cx="534670" cy="259080"/>
    <xdr:sp macro="" textlink="">
      <xdr:nvSpPr>
        <xdr:cNvPr id="178" name="維持補修費最大値テキスト"/>
        <xdr:cNvSpPr txBox="1"/>
      </xdr:nvSpPr>
      <xdr:spPr>
        <a:xfrm>
          <a:off x="4686300" y="1208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52,557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138430</xdr:rowOff>
    </xdr:from>
    <xdr:to>
      <xdr:col>24</xdr:col>
      <xdr:colOff>152400</xdr:colOff>
      <xdr:row>71</xdr:row>
      <xdr:rowOff>138430</xdr:rowOff>
    </xdr:to>
    <xdr:cxnSp macro="">
      <xdr:nvCxnSpPr>
        <xdr:cNvPr id="179" name="直線コネクタ 178"/>
        <xdr:cNvCxnSpPr/>
      </xdr:nvCxnSpPr>
      <xdr:spPr>
        <a:xfrm>
          <a:off x="4546600" y="1231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117475</xdr:rowOff>
    </xdr:from>
    <xdr:to>
      <xdr:col>24</xdr:col>
      <xdr:colOff>63500</xdr:colOff>
      <xdr:row>77</xdr:row>
      <xdr:rowOff>120650</xdr:rowOff>
    </xdr:to>
    <xdr:cxnSp macro="">
      <xdr:nvCxnSpPr>
        <xdr:cNvPr id="180" name="直線コネクタ 179"/>
        <xdr:cNvCxnSpPr/>
      </xdr:nvCxnSpPr>
      <xdr:spPr>
        <a:xfrm>
          <a:off x="3797300" y="133191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67945</xdr:rowOff>
    </xdr:from>
    <xdr:ext cx="469900" cy="258445"/>
    <xdr:sp macro="" textlink="">
      <xdr:nvSpPr>
        <xdr:cNvPr id="181" name="維持補修費平均値テキスト"/>
        <xdr:cNvSpPr txBox="1"/>
      </xdr:nvSpPr>
      <xdr:spPr>
        <a:xfrm>
          <a:off x="4686300" y="13269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89535</xdr:rowOff>
    </xdr:from>
    <xdr:to>
      <xdr:col>24</xdr:col>
      <xdr:colOff>114300</xdr:colOff>
      <xdr:row>78</xdr:row>
      <xdr:rowOff>19685</xdr:rowOff>
    </xdr:to>
    <xdr:sp macro="" textlink="">
      <xdr:nvSpPr>
        <xdr:cNvPr id="182" name="フローチャート: 判断 181"/>
        <xdr:cNvSpPr/>
      </xdr:nvSpPr>
      <xdr:spPr>
        <a:xfrm>
          <a:off x="45847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117475</xdr:rowOff>
    </xdr:from>
    <xdr:to>
      <xdr:col>19</xdr:col>
      <xdr:colOff>177800</xdr:colOff>
      <xdr:row>77</xdr:row>
      <xdr:rowOff>153035</xdr:rowOff>
    </xdr:to>
    <xdr:cxnSp macro="">
      <xdr:nvCxnSpPr>
        <xdr:cNvPr id="183" name="直線コネクタ 182"/>
        <xdr:cNvCxnSpPr/>
      </xdr:nvCxnSpPr>
      <xdr:spPr>
        <a:xfrm flipV="1">
          <a:off x="2908300" y="133191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68580</xdr:rowOff>
    </xdr:from>
    <xdr:to>
      <xdr:col>20</xdr:col>
      <xdr:colOff>38100</xdr:colOff>
      <xdr:row>77</xdr:row>
      <xdr:rowOff>170180</xdr:rowOff>
    </xdr:to>
    <xdr:sp macro="" textlink="">
      <xdr:nvSpPr>
        <xdr:cNvPr id="184" name="フローチャート: 判断 183"/>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161290</xdr:rowOff>
    </xdr:from>
    <xdr:ext cx="469265" cy="259080"/>
    <xdr:sp macro="" textlink="">
      <xdr:nvSpPr>
        <xdr:cNvPr id="185" name="テキスト ボックス 184"/>
        <xdr:cNvSpPr txBox="1"/>
      </xdr:nvSpPr>
      <xdr:spPr>
        <a:xfrm>
          <a:off x="3562350" y="13362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153035</xdr:rowOff>
    </xdr:from>
    <xdr:to>
      <xdr:col>15</xdr:col>
      <xdr:colOff>50800</xdr:colOff>
      <xdr:row>78</xdr:row>
      <xdr:rowOff>0</xdr:rowOff>
    </xdr:to>
    <xdr:cxnSp macro="">
      <xdr:nvCxnSpPr>
        <xdr:cNvPr id="186" name="直線コネクタ 185"/>
        <xdr:cNvCxnSpPr/>
      </xdr:nvCxnSpPr>
      <xdr:spPr>
        <a:xfrm flipV="1">
          <a:off x="2019300" y="133546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87" name="フローチャート: 判断 186"/>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34290</xdr:rowOff>
    </xdr:from>
    <xdr:ext cx="469265" cy="259080"/>
    <xdr:sp macro="" textlink="">
      <xdr:nvSpPr>
        <xdr:cNvPr id="188" name="テキスト ボックス 187"/>
        <xdr:cNvSpPr txBox="1"/>
      </xdr:nvSpPr>
      <xdr:spPr>
        <a:xfrm>
          <a:off x="2673350" y="1306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158115</xdr:rowOff>
    </xdr:from>
    <xdr:to>
      <xdr:col>10</xdr:col>
      <xdr:colOff>114300</xdr:colOff>
      <xdr:row>78</xdr:row>
      <xdr:rowOff>0</xdr:rowOff>
    </xdr:to>
    <xdr:cxnSp macro="">
      <xdr:nvCxnSpPr>
        <xdr:cNvPr id="189" name="直線コネクタ 188"/>
        <xdr:cNvCxnSpPr/>
      </xdr:nvCxnSpPr>
      <xdr:spPr>
        <a:xfrm>
          <a:off x="1130300" y="13359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132715</xdr:rowOff>
    </xdr:from>
    <xdr:to>
      <xdr:col>10</xdr:col>
      <xdr:colOff>165100</xdr:colOff>
      <xdr:row>78</xdr:row>
      <xdr:rowOff>63500</xdr:rowOff>
    </xdr:to>
    <xdr:sp macro="" textlink="">
      <xdr:nvSpPr>
        <xdr:cNvPr id="190" name="フローチャート: 判断 189"/>
        <xdr:cNvSpPr/>
      </xdr:nvSpPr>
      <xdr:spPr>
        <a:xfrm>
          <a:off x="1968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53975</xdr:rowOff>
    </xdr:from>
    <xdr:ext cx="469265" cy="258445"/>
    <xdr:sp macro="" textlink="">
      <xdr:nvSpPr>
        <xdr:cNvPr id="191" name="テキスト ボックス 190"/>
        <xdr:cNvSpPr txBox="1"/>
      </xdr:nvSpPr>
      <xdr:spPr>
        <a:xfrm>
          <a:off x="1784350" y="13427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100965</xdr:rowOff>
    </xdr:from>
    <xdr:to>
      <xdr:col>6</xdr:col>
      <xdr:colOff>38100</xdr:colOff>
      <xdr:row>78</xdr:row>
      <xdr:rowOff>31115</xdr:rowOff>
    </xdr:to>
    <xdr:sp macro="" textlink="">
      <xdr:nvSpPr>
        <xdr:cNvPr id="192" name="フローチャート: 判断 191"/>
        <xdr:cNvSpPr/>
      </xdr:nvSpPr>
      <xdr:spPr>
        <a:xfrm>
          <a:off x="1079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47625</xdr:rowOff>
    </xdr:from>
    <xdr:ext cx="469265" cy="259080"/>
    <xdr:sp macro="" textlink="">
      <xdr:nvSpPr>
        <xdr:cNvPr id="193" name="テキスト ボックス 192"/>
        <xdr:cNvSpPr txBox="1"/>
      </xdr:nvSpPr>
      <xdr:spPr>
        <a:xfrm>
          <a:off x="895350" y="13077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170815</xdr:rowOff>
    </xdr:to>
    <xdr:sp macro="" textlink="">
      <xdr:nvSpPr>
        <xdr:cNvPr id="199" name="楕円 198"/>
        <xdr:cNvSpPr/>
      </xdr:nvSpPr>
      <xdr:spPr>
        <a:xfrm>
          <a:off x="45847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92075</xdr:rowOff>
    </xdr:from>
    <xdr:ext cx="469900" cy="259080"/>
    <xdr:sp macro="" textlink="">
      <xdr:nvSpPr>
        <xdr:cNvPr id="200" name="維持補修費該当値テキスト"/>
        <xdr:cNvSpPr txBox="1"/>
      </xdr:nvSpPr>
      <xdr:spPr>
        <a:xfrm>
          <a:off x="468630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66675</xdr:rowOff>
    </xdr:from>
    <xdr:to>
      <xdr:col>20</xdr:col>
      <xdr:colOff>38100</xdr:colOff>
      <xdr:row>77</xdr:row>
      <xdr:rowOff>168275</xdr:rowOff>
    </xdr:to>
    <xdr:sp macro="" textlink="">
      <xdr:nvSpPr>
        <xdr:cNvPr id="201" name="楕円 200"/>
        <xdr:cNvSpPr/>
      </xdr:nvSpPr>
      <xdr:spPr>
        <a:xfrm>
          <a:off x="3746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13335</xdr:rowOff>
    </xdr:from>
    <xdr:ext cx="469265" cy="259080"/>
    <xdr:sp macro="" textlink="">
      <xdr:nvSpPr>
        <xdr:cNvPr id="202" name="テキスト ボックス 201"/>
        <xdr:cNvSpPr txBox="1"/>
      </xdr:nvSpPr>
      <xdr:spPr>
        <a:xfrm>
          <a:off x="3562350" y="13043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102235</xdr:rowOff>
    </xdr:from>
    <xdr:to>
      <xdr:col>15</xdr:col>
      <xdr:colOff>101600</xdr:colOff>
      <xdr:row>78</xdr:row>
      <xdr:rowOff>32385</xdr:rowOff>
    </xdr:to>
    <xdr:sp macro="" textlink="">
      <xdr:nvSpPr>
        <xdr:cNvPr id="203" name="楕円 202"/>
        <xdr:cNvSpPr/>
      </xdr:nvSpPr>
      <xdr:spPr>
        <a:xfrm>
          <a:off x="2857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23495</xdr:rowOff>
    </xdr:from>
    <xdr:ext cx="469265" cy="259080"/>
    <xdr:sp macro="" textlink="">
      <xdr:nvSpPr>
        <xdr:cNvPr id="204" name="テキスト ボックス 203"/>
        <xdr:cNvSpPr txBox="1"/>
      </xdr:nvSpPr>
      <xdr:spPr>
        <a:xfrm>
          <a:off x="2673350" y="1339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120650</xdr:rowOff>
    </xdr:from>
    <xdr:to>
      <xdr:col>10</xdr:col>
      <xdr:colOff>165100</xdr:colOff>
      <xdr:row>78</xdr:row>
      <xdr:rowOff>50800</xdr:rowOff>
    </xdr:to>
    <xdr:sp macro="" textlink="">
      <xdr:nvSpPr>
        <xdr:cNvPr id="205" name="楕円 204"/>
        <xdr:cNvSpPr/>
      </xdr:nvSpPr>
      <xdr:spPr>
        <a:xfrm>
          <a:off x="196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67310</xdr:rowOff>
    </xdr:from>
    <xdr:ext cx="469265" cy="259080"/>
    <xdr:sp macro="" textlink="">
      <xdr:nvSpPr>
        <xdr:cNvPr id="206" name="テキスト ボックス 205"/>
        <xdr:cNvSpPr txBox="1"/>
      </xdr:nvSpPr>
      <xdr:spPr>
        <a:xfrm>
          <a:off x="1784350" y="1309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107315</xdr:rowOff>
    </xdr:from>
    <xdr:to>
      <xdr:col>6</xdr:col>
      <xdr:colOff>38100</xdr:colOff>
      <xdr:row>78</xdr:row>
      <xdr:rowOff>37465</xdr:rowOff>
    </xdr:to>
    <xdr:sp macro="" textlink="">
      <xdr:nvSpPr>
        <xdr:cNvPr id="207" name="楕円 206"/>
        <xdr:cNvSpPr/>
      </xdr:nvSpPr>
      <xdr:spPr>
        <a:xfrm>
          <a:off x="1079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29210</xdr:rowOff>
    </xdr:from>
    <xdr:ext cx="469265" cy="258445"/>
    <xdr:sp macro="" textlink="">
      <xdr:nvSpPr>
        <xdr:cNvPr id="208" name="テキスト ボックス 207"/>
        <xdr:cNvSpPr txBox="1"/>
      </xdr:nvSpPr>
      <xdr:spPr>
        <a:xfrm>
          <a:off x="895350" y="1340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3" name="テキスト ボックス 222"/>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5" name="テキスト ボックス 224"/>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7" name="テキスト ボックス 226"/>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9" name="テキスト ボックス 228"/>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31" name="テキスト ボックス 230"/>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3" name="テキスト ボックス 23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122555</xdr:rowOff>
    </xdr:from>
    <xdr:to>
      <xdr:col>24</xdr:col>
      <xdr:colOff>62865</xdr:colOff>
      <xdr:row>99</xdr:row>
      <xdr:rowOff>138430</xdr:rowOff>
    </xdr:to>
    <xdr:cxnSp macro="">
      <xdr:nvCxnSpPr>
        <xdr:cNvPr id="235" name="直線コネクタ 234"/>
        <xdr:cNvCxnSpPr/>
      </xdr:nvCxnSpPr>
      <xdr:spPr>
        <a:xfrm flipV="1">
          <a:off x="4633595" y="1555305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142240</xdr:rowOff>
    </xdr:from>
    <xdr:ext cx="534670" cy="259080"/>
    <xdr:sp macro="" textlink="">
      <xdr:nvSpPr>
        <xdr:cNvPr id="236" name="扶助費最小値テキスト"/>
        <xdr:cNvSpPr txBox="1"/>
      </xdr:nvSpPr>
      <xdr:spPr>
        <a:xfrm>
          <a:off x="4686300" y="1711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138430</xdr:rowOff>
    </xdr:from>
    <xdr:to>
      <xdr:col>24</xdr:col>
      <xdr:colOff>152400</xdr:colOff>
      <xdr:row>99</xdr:row>
      <xdr:rowOff>138430</xdr:rowOff>
    </xdr:to>
    <xdr:cxnSp macro="">
      <xdr:nvCxnSpPr>
        <xdr:cNvPr id="237" name="直線コネクタ 236"/>
        <xdr:cNvCxnSpPr/>
      </xdr:nvCxnSpPr>
      <xdr:spPr>
        <a:xfrm>
          <a:off x="4546600" y="1711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69850</xdr:rowOff>
    </xdr:from>
    <xdr:ext cx="598805" cy="259080"/>
    <xdr:sp macro="" textlink="">
      <xdr:nvSpPr>
        <xdr:cNvPr id="238" name="扶助費最大値テキスト"/>
        <xdr:cNvSpPr txBox="1"/>
      </xdr:nvSpPr>
      <xdr:spPr>
        <a:xfrm>
          <a:off x="4686300" y="1532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122555</xdr:rowOff>
    </xdr:from>
    <xdr:to>
      <xdr:col>24</xdr:col>
      <xdr:colOff>152400</xdr:colOff>
      <xdr:row>90</xdr:row>
      <xdr:rowOff>122555</xdr:rowOff>
    </xdr:to>
    <xdr:cxnSp macro="">
      <xdr:nvCxnSpPr>
        <xdr:cNvPr id="239" name="直線コネクタ 238"/>
        <xdr:cNvCxnSpPr/>
      </xdr:nvCxnSpPr>
      <xdr:spPr>
        <a:xfrm>
          <a:off x="45466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88265</xdr:rowOff>
    </xdr:from>
    <xdr:to>
      <xdr:col>24</xdr:col>
      <xdr:colOff>63500</xdr:colOff>
      <xdr:row>96</xdr:row>
      <xdr:rowOff>102870</xdr:rowOff>
    </xdr:to>
    <xdr:cxnSp macro="">
      <xdr:nvCxnSpPr>
        <xdr:cNvPr id="240" name="直線コネクタ 239"/>
        <xdr:cNvCxnSpPr/>
      </xdr:nvCxnSpPr>
      <xdr:spPr>
        <a:xfrm flipV="1">
          <a:off x="3797300" y="1654746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83820</xdr:rowOff>
    </xdr:from>
    <xdr:ext cx="534670" cy="259080"/>
    <xdr:sp macro="" textlink="">
      <xdr:nvSpPr>
        <xdr:cNvPr id="241" name="扶助費平均値テキスト"/>
        <xdr:cNvSpPr txBox="1"/>
      </xdr:nvSpPr>
      <xdr:spPr>
        <a:xfrm>
          <a:off x="4686300" y="16543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105410</xdr:rowOff>
    </xdr:from>
    <xdr:to>
      <xdr:col>24</xdr:col>
      <xdr:colOff>114300</xdr:colOff>
      <xdr:row>97</xdr:row>
      <xdr:rowOff>35560</xdr:rowOff>
    </xdr:to>
    <xdr:sp macro="" textlink="">
      <xdr:nvSpPr>
        <xdr:cNvPr id="242" name="フローチャート: 判断 241"/>
        <xdr:cNvSpPr/>
      </xdr:nvSpPr>
      <xdr:spPr>
        <a:xfrm>
          <a:off x="4584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43180</xdr:rowOff>
    </xdr:from>
    <xdr:to>
      <xdr:col>19</xdr:col>
      <xdr:colOff>177800</xdr:colOff>
      <xdr:row>96</xdr:row>
      <xdr:rowOff>102870</xdr:rowOff>
    </xdr:to>
    <xdr:cxnSp macro="">
      <xdr:nvCxnSpPr>
        <xdr:cNvPr id="243" name="直線コネクタ 242"/>
        <xdr:cNvCxnSpPr/>
      </xdr:nvCxnSpPr>
      <xdr:spPr>
        <a:xfrm>
          <a:off x="2908300" y="165023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137795</xdr:rowOff>
    </xdr:from>
    <xdr:to>
      <xdr:col>20</xdr:col>
      <xdr:colOff>38100</xdr:colOff>
      <xdr:row>97</xdr:row>
      <xdr:rowOff>67945</xdr:rowOff>
    </xdr:to>
    <xdr:sp macro="" textlink="">
      <xdr:nvSpPr>
        <xdr:cNvPr id="244" name="フローチャート: 判断 243"/>
        <xdr:cNvSpPr/>
      </xdr:nvSpPr>
      <xdr:spPr>
        <a:xfrm>
          <a:off x="3746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59055</xdr:rowOff>
    </xdr:from>
    <xdr:ext cx="534035" cy="259080"/>
    <xdr:sp macro="" textlink="">
      <xdr:nvSpPr>
        <xdr:cNvPr id="245" name="テキスト ボックス 244"/>
        <xdr:cNvSpPr txBox="1"/>
      </xdr:nvSpPr>
      <xdr:spPr>
        <a:xfrm>
          <a:off x="3529965" y="1668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43180</xdr:rowOff>
    </xdr:from>
    <xdr:to>
      <xdr:col>15</xdr:col>
      <xdr:colOff>50800</xdr:colOff>
      <xdr:row>96</xdr:row>
      <xdr:rowOff>132715</xdr:rowOff>
    </xdr:to>
    <xdr:cxnSp macro="">
      <xdr:nvCxnSpPr>
        <xdr:cNvPr id="246" name="直線コネクタ 245"/>
        <xdr:cNvCxnSpPr/>
      </xdr:nvCxnSpPr>
      <xdr:spPr>
        <a:xfrm flipV="1">
          <a:off x="2019300" y="1650238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macro="" textlink="">
      <xdr:nvSpPr>
        <xdr:cNvPr id="247" name="フローチャート: 判断 246"/>
        <xdr:cNvSpPr/>
      </xdr:nvSpPr>
      <xdr:spPr>
        <a:xfrm>
          <a:off x="2857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40640</xdr:rowOff>
    </xdr:from>
    <xdr:ext cx="534035" cy="258445"/>
    <xdr:sp macro="" textlink="">
      <xdr:nvSpPr>
        <xdr:cNvPr id="248" name="テキスト ボックス 247"/>
        <xdr:cNvSpPr txBox="1"/>
      </xdr:nvSpPr>
      <xdr:spPr>
        <a:xfrm>
          <a:off x="2640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132715</xdr:rowOff>
    </xdr:from>
    <xdr:to>
      <xdr:col>10</xdr:col>
      <xdr:colOff>114300</xdr:colOff>
      <xdr:row>97</xdr:row>
      <xdr:rowOff>24765</xdr:rowOff>
    </xdr:to>
    <xdr:cxnSp macro="">
      <xdr:nvCxnSpPr>
        <xdr:cNvPr id="249" name="直線コネクタ 248"/>
        <xdr:cNvCxnSpPr/>
      </xdr:nvCxnSpPr>
      <xdr:spPr>
        <a:xfrm flipV="1">
          <a:off x="1130300" y="165919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50" name="フローチャート: 判断 249"/>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78740</xdr:rowOff>
    </xdr:from>
    <xdr:ext cx="534035" cy="259080"/>
    <xdr:sp macro="" textlink="">
      <xdr:nvSpPr>
        <xdr:cNvPr id="251" name="テキスト ボックス 250"/>
        <xdr:cNvSpPr txBox="1"/>
      </xdr:nvSpPr>
      <xdr:spPr>
        <a:xfrm>
          <a:off x="1751965" y="1688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125095</xdr:rowOff>
    </xdr:from>
    <xdr:to>
      <xdr:col>6</xdr:col>
      <xdr:colOff>38100</xdr:colOff>
      <xdr:row>98</xdr:row>
      <xdr:rowOff>55245</xdr:rowOff>
    </xdr:to>
    <xdr:sp macro="" textlink="">
      <xdr:nvSpPr>
        <xdr:cNvPr id="252" name="フローチャート: 判断 251"/>
        <xdr:cNvSpPr/>
      </xdr:nvSpPr>
      <xdr:spPr>
        <a:xfrm>
          <a:off x="1079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46990</xdr:rowOff>
    </xdr:from>
    <xdr:ext cx="534035" cy="259080"/>
    <xdr:sp macro="" textlink="">
      <xdr:nvSpPr>
        <xdr:cNvPr id="253" name="テキスト ボックス 252"/>
        <xdr:cNvSpPr txBox="1"/>
      </xdr:nvSpPr>
      <xdr:spPr>
        <a:xfrm>
          <a:off x="862965" y="1684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37465</xdr:rowOff>
    </xdr:from>
    <xdr:to>
      <xdr:col>24</xdr:col>
      <xdr:colOff>114300</xdr:colOff>
      <xdr:row>96</xdr:row>
      <xdr:rowOff>139065</xdr:rowOff>
    </xdr:to>
    <xdr:sp macro="" textlink="">
      <xdr:nvSpPr>
        <xdr:cNvPr id="259" name="楕円 258"/>
        <xdr:cNvSpPr/>
      </xdr:nvSpPr>
      <xdr:spPr>
        <a:xfrm>
          <a:off x="458470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60325</xdr:rowOff>
    </xdr:from>
    <xdr:ext cx="534670" cy="259080"/>
    <xdr:sp macro="" textlink="">
      <xdr:nvSpPr>
        <xdr:cNvPr id="260" name="扶助費該当値テキスト"/>
        <xdr:cNvSpPr txBox="1"/>
      </xdr:nvSpPr>
      <xdr:spPr>
        <a:xfrm>
          <a:off x="4686300" y="1634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52070</xdr:rowOff>
    </xdr:from>
    <xdr:to>
      <xdr:col>20</xdr:col>
      <xdr:colOff>38100</xdr:colOff>
      <xdr:row>96</xdr:row>
      <xdr:rowOff>153670</xdr:rowOff>
    </xdr:to>
    <xdr:sp macro="" textlink="">
      <xdr:nvSpPr>
        <xdr:cNvPr id="261" name="楕円 260"/>
        <xdr:cNvSpPr/>
      </xdr:nvSpPr>
      <xdr:spPr>
        <a:xfrm>
          <a:off x="3746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170180</xdr:rowOff>
    </xdr:from>
    <xdr:ext cx="534035" cy="259080"/>
    <xdr:sp macro="" textlink="">
      <xdr:nvSpPr>
        <xdr:cNvPr id="262" name="テキスト ボックス 261"/>
        <xdr:cNvSpPr txBox="1"/>
      </xdr:nvSpPr>
      <xdr:spPr>
        <a:xfrm>
          <a:off x="3529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163830</xdr:rowOff>
    </xdr:from>
    <xdr:to>
      <xdr:col>15</xdr:col>
      <xdr:colOff>101600</xdr:colOff>
      <xdr:row>96</xdr:row>
      <xdr:rowOff>93980</xdr:rowOff>
    </xdr:to>
    <xdr:sp macro="" textlink="">
      <xdr:nvSpPr>
        <xdr:cNvPr id="263" name="楕円 262"/>
        <xdr:cNvSpPr/>
      </xdr:nvSpPr>
      <xdr:spPr>
        <a:xfrm>
          <a:off x="2857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110490</xdr:rowOff>
    </xdr:from>
    <xdr:ext cx="534035" cy="258445"/>
    <xdr:sp macro="" textlink="">
      <xdr:nvSpPr>
        <xdr:cNvPr id="264" name="テキスト ボックス 263"/>
        <xdr:cNvSpPr txBox="1"/>
      </xdr:nvSpPr>
      <xdr:spPr>
        <a:xfrm>
          <a:off x="2640965" y="1622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81915</xdr:rowOff>
    </xdr:from>
    <xdr:to>
      <xdr:col>10</xdr:col>
      <xdr:colOff>165100</xdr:colOff>
      <xdr:row>97</xdr:row>
      <xdr:rowOff>12065</xdr:rowOff>
    </xdr:to>
    <xdr:sp macro="" textlink="">
      <xdr:nvSpPr>
        <xdr:cNvPr id="265" name="楕円 264"/>
        <xdr:cNvSpPr/>
      </xdr:nvSpPr>
      <xdr:spPr>
        <a:xfrm>
          <a:off x="1968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29210</xdr:rowOff>
    </xdr:from>
    <xdr:ext cx="534035" cy="258445"/>
    <xdr:sp macro="" textlink="">
      <xdr:nvSpPr>
        <xdr:cNvPr id="266" name="テキスト ボックス 265"/>
        <xdr:cNvSpPr txBox="1"/>
      </xdr:nvSpPr>
      <xdr:spPr>
        <a:xfrm>
          <a:off x="1751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67" name="楕円 266"/>
        <xdr:cNvSpPr/>
      </xdr:nvSpPr>
      <xdr:spPr>
        <a:xfrm>
          <a:off x="1079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92075</xdr:rowOff>
    </xdr:from>
    <xdr:ext cx="534035" cy="259080"/>
    <xdr:sp macro="" textlink="">
      <xdr:nvSpPr>
        <xdr:cNvPr id="268" name="テキスト ボックス 267"/>
        <xdr:cNvSpPr txBox="1"/>
      </xdr:nvSpPr>
      <xdr:spPr>
        <a:xfrm>
          <a:off x="862965"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7" name="テキスト ボックス 27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9" name="テキスト ボックス 278"/>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81" name="テキスト ボックス 28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3" name="テキスト ボックス 282"/>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5" name="テキスト ボックス 28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7" name="テキスト ボックス 286"/>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9" name="テキスト ボックス 28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91" name="テキスト ボックス 290"/>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3" name="テキスト ボックス 29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160020</xdr:rowOff>
    </xdr:from>
    <xdr:to>
      <xdr:col>54</xdr:col>
      <xdr:colOff>189865</xdr:colOff>
      <xdr:row>39</xdr:row>
      <xdr:rowOff>40640</xdr:rowOff>
    </xdr:to>
    <xdr:cxnSp macro="">
      <xdr:nvCxnSpPr>
        <xdr:cNvPr id="295" name="直線コネクタ 294"/>
        <xdr:cNvCxnSpPr/>
      </xdr:nvCxnSpPr>
      <xdr:spPr>
        <a:xfrm flipV="1">
          <a:off x="10475595" y="530352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43815</xdr:rowOff>
    </xdr:from>
    <xdr:ext cx="534670" cy="258445"/>
    <xdr:sp macro="" textlink="">
      <xdr:nvSpPr>
        <xdr:cNvPr id="296" name="補助費等最小値テキスト"/>
        <xdr:cNvSpPr txBox="1"/>
      </xdr:nvSpPr>
      <xdr:spPr>
        <a:xfrm>
          <a:off x="10528300" y="6730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40640</xdr:rowOff>
    </xdr:from>
    <xdr:to>
      <xdr:col>55</xdr:col>
      <xdr:colOff>88900</xdr:colOff>
      <xdr:row>39</xdr:row>
      <xdr:rowOff>40640</xdr:rowOff>
    </xdr:to>
    <xdr:cxnSp macro="">
      <xdr:nvCxnSpPr>
        <xdr:cNvPr id="297" name="直線コネクタ 296"/>
        <xdr:cNvCxnSpPr/>
      </xdr:nvCxnSpPr>
      <xdr:spPr>
        <a:xfrm>
          <a:off x="10388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106680</xdr:rowOff>
    </xdr:from>
    <xdr:ext cx="598805" cy="259080"/>
    <xdr:sp macro="" textlink="">
      <xdr:nvSpPr>
        <xdr:cNvPr id="298" name="補助費等最大値テキスト"/>
        <xdr:cNvSpPr txBox="1"/>
      </xdr:nvSpPr>
      <xdr:spPr>
        <a:xfrm>
          <a:off x="10528300" y="507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110,769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160020</xdr:rowOff>
    </xdr:from>
    <xdr:to>
      <xdr:col>55</xdr:col>
      <xdr:colOff>88900</xdr:colOff>
      <xdr:row>30</xdr:row>
      <xdr:rowOff>160020</xdr:rowOff>
    </xdr:to>
    <xdr:cxnSp macro="">
      <xdr:nvCxnSpPr>
        <xdr:cNvPr id="299" name="直線コネクタ 298"/>
        <xdr:cNvCxnSpPr/>
      </xdr:nvCxnSpPr>
      <xdr:spPr>
        <a:xfrm>
          <a:off x="10388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148590</xdr:rowOff>
    </xdr:from>
    <xdr:to>
      <xdr:col>55</xdr:col>
      <xdr:colOff>0</xdr:colOff>
      <xdr:row>37</xdr:row>
      <xdr:rowOff>154940</xdr:rowOff>
    </xdr:to>
    <xdr:cxnSp macro="">
      <xdr:nvCxnSpPr>
        <xdr:cNvPr id="300" name="直線コネクタ 299"/>
        <xdr:cNvCxnSpPr/>
      </xdr:nvCxnSpPr>
      <xdr:spPr>
        <a:xfrm flipV="1">
          <a:off x="9639300" y="64922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8255</xdr:rowOff>
    </xdr:from>
    <xdr:ext cx="534670" cy="258445"/>
    <xdr:sp macro="" textlink="">
      <xdr:nvSpPr>
        <xdr:cNvPr id="301" name="補助費等平均値テキスト"/>
        <xdr:cNvSpPr txBox="1"/>
      </xdr:nvSpPr>
      <xdr:spPr>
        <a:xfrm>
          <a:off x="10528300" y="5837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156845</xdr:rowOff>
    </xdr:from>
    <xdr:to>
      <xdr:col>55</xdr:col>
      <xdr:colOff>50800</xdr:colOff>
      <xdr:row>35</xdr:row>
      <xdr:rowOff>86995</xdr:rowOff>
    </xdr:to>
    <xdr:sp macro="" textlink="">
      <xdr:nvSpPr>
        <xdr:cNvPr id="302" name="フローチャート: 判断 301"/>
        <xdr:cNvSpPr/>
      </xdr:nvSpPr>
      <xdr:spPr>
        <a:xfrm>
          <a:off x="104267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154940</xdr:rowOff>
    </xdr:from>
    <xdr:to>
      <xdr:col>50</xdr:col>
      <xdr:colOff>114300</xdr:colOff>
      <xdr:row>37</xdr:row>
      <xdr:rowOff>157480</xdr:rowOff>
    </xdr:to>
    <xdr:cxnSp macro="">
      <xdr:nvCxnSpPr>
        <xdr:cNvPr id="303" name="直線コネクタ 302"/>
        <xdr:cNvCxnSpPr/>
      </xdr:nvCxnSpPr>
      <xdr:spPr>
        <a:xfrm flipV="1">
          <a:off x="8750300" y="6498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167640</xdr:rowOff>
    </xdr:from>
    <xdr:to>
      <xdr:col>50</xdr:col>
      <xdr:colOff>165100</xdr:colOff>
      <xdr:row>35</xdr:row>
      <xdr:rowOff>97790</xdr:rowOff>
    </xdr:to>
    <xdr:sp macro="" textlink="">
      <xdr:nvSpPr>
        <xdr:cNvPr id="304" name="フローチャート: 判断 303"/>
        <xdr:cNvSpPr/>
      </xdr:nvSpPr>
      <xdr:spPr>
        <a:xfrm>
          <a:off x="958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114300</xdr:rowOff>
    </xdr:from>
    <xdr:ext cx="534035" cy="259080"/>
    <xdr:sp macro="" textlink="">
      <xdr:nvSpPr>
        <xdr:cNvPr id="305" name="テキスト ボックス 304"/>
        <xdr:cNvSpPr txBox="1"/>
      </xdr:nvSpPr>
      <xdr:spPr>
        <a:xfrm>
          <a:off x="9371965" y="577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157480</xdr:rowOff>
    </xdr:from>
    <xdr:to>
      <xdr:col>45</xdr:col>
      <xdr:colOff>177800</xdr:colOff>
      <xdr:row>38</xdr:row>
      <xdr:rowOff>14605</xdr:rowOff>
    </xdr:to>
    <xdr:cxnSp macro="">
      <xdr:nvCxnSpPr>
        <xdr:cNvPr id="306" name="直線コネクタ 305"/>
        <xdr:cNvCxnSpPr/>
      </xdr:nvCxnSpPr>
      <xdr:spPr>
        <a:xfrm flipV="1">
          <a:off x="7861300" y="65011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11430</xdr:rowOff>
    </xdr:from>
    <xdr:to>
      <xdr:col>46</xdr:col>
      <xdr:colOff>38100</xdr:colOff>
      <xdr:row>35</xdr:row>
      <xdr:rowOff>113030</xdr:rowOff>
    </xdr:to>
    <xdr:sp macro="" textlink="">
      <xdr:nvSpPr>
        <xdr:cNvPr id="307" name="フローチャート: 判断 306"/>
        <xdr:cNvSpPr/>
      </xdr:nvSpPr>
      <xdr:spPr>
        <a:xfrm>
          <a:off x="8699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129540</xdr:rowOff>
    </xdr:from>
    <xdr:ext cx="534035" cy="259080"/>
    <xdr:sp macro="" textlink="">
      <xdr:nvSpPr>
        <xdr:cNvPr id="308" name="テキスト ボックス 307"/>
        <xdr:cNvSpPr txBox="1"/>
      </xdr:nvSpPr>
      <xdr:spPr>
        <a:xfrm>
          <a:off x="8482965" y="578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169545</xdr:rowOff>
    </xdr:from>
    <xdr:to>
      <xdr:col>41</xdr:col>
      <xdr:colOff>50800</xdr:colOff>
      <xdr:row>38</xdr:row>
      <xdr:rowOff>14605</xdr:rowOff>
    </xdr:to>
    <xdr:cxnSp macro="">
      <xdr:nvCxnSpPr>
        <xdr:cNvPr id="309" name="直線コネクタ 308"/>
        <xdr:cNvCxnSpPr/>
      </xdr:nvCxnSpPr>
      <xdr:spPr>
        <a:xfrm>
          <a:off x="6972300" y="65131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132080</xdr:rowOff>
    </xdr:from>
    <xdr:to>
      <xdr:col>41</xdr:col>
      <xdr:colOff>101600</xdr:colOff>
      <xdr:row>36</xdr:row>
      <xdr:rowOff>61595</xdr:rowOff>
    </xdr:to>
    <xdr:sp macro="" textlink="">
      <xdr:nvSpPr>
        <xdr:cNvPr id="310" name="フローチャート: 判断 309"/>
        <xdr:cNvSpPr/>
      </xdr:nvSpPr>
      <xdr:spPr>
        <a:xfrm>
          <a:off x="7810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78105</xdr:rowOff>
    </xdr:from>
    <xdr:ext cx="534035" cy="258445"/>
    <xdr:sp macro="" textlink="">
      <xdr:nvSpPr>
        <xdr:cNvPr id="311" name="テキスト ボックス 310"/>
        <xdr:cNvSpPr txBox="1"/>
      </xdr:nvSpPr>
      <xdr:spPr>
        <a:xfrm>
          <a:off x="7593965" y="5907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99060</xdr:rowOff>
    </xdr:from>
    <xdr:to>
      <xdr:col>36</xdr:col>
      <xdr:colOff>165100</xdr:colOff>
      <xdr:row>36</xdr:row>
      <xdr:rowOff>29210</xdr:rowOff>
    </xdr:to>
    <xdr:sp macro="" textlink="">
      <xdr:nvSpPr>
        <xdr:cNvPr id="312" name="フローチャート: 判断 311"/>
        <xdr:cNvSpPr/>
      </xdr:nvSpPr>
      <xdr:spPr>
        <a:xfrm>
          <a:off x="6921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45720</xdr:rowOff>
    </xdr:from>
    <xdr:ext cx="534035" cy="259080"/>
    <xdr:sp macro="" textlink="">
      <xdr:nvSpPr>
        <xdr:cNvPr id="313" name="テキスト ボックス 312"/>
        <xdr:cNvSpPr txBox="1"/>
      </xdr:nvSpPr>
      <xdr:spPr>
        <a:xfrm>
          <a:off x="6704965" y="587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319" name="楕円 318"/>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76200</xdr:rowOff>
    </xdr:from>
    <xdr:ext cx="534670" cy="258445"/>
    <xdr:sp macro="" textlink="">
      <xdr:nvSpPr>
        <xdr:cNvPr id="320" name="補助費等該当値テキスト"/>
        <xdr:cNvSpPr txBox="1"/>
      </xdr:nvSpPr>
      <xdr:spPr>
        <a:xfrm>
          <a:off x="10528300" y="641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104140</xdr:rowOff>
    </xdr:from>
    <xdr:to>
      <xdr:col>50</xdr:col>
      <xdr:colOff>165100</xdr:colOff>
      <xdr:row>38</xdr:row>
      <xdr:rowOff>34290</xdr:rowOff>
    </xdr:to>
    <xdr:sp macro="" textlink="">
      <xdr:nvSpPr>
        <xdr:cNvPr id="321" name="楕円 320"/>
        <xdr:cNvSpPr/>
      </xdr:nvSpPr>
      <xdr:spPr>
        <a:xfrm>
          <a:off x="958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25400</xdr:rowOff>
    </xdr:from>
    <xdr:ext cx="534035" cy="259080"/>
    <xdr:sp macro="" textlink="">
      <xdr:nvSpPr>
        <xdr:cNvPr id="322" name="テキスト ボックス 321"/>
        <xdr:cNvSpPr txBox="1"/>
      </xdr:nvSpPr>
      <xdr:spPr>
        <a:xfrm>
          <a:off x="9371965" y="654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106680</xdr:rowOff>
    </xdr:from>
    <xdr:to>
      <xdr:col>46</xdr:col>
      <xdr:colOff>38100</xdr:colOff>
      <xdr:row>38</xdr:row>
      <xdr:rowOff>36830</xdr:rowOff>
    </xdr:to>
    <xdr:sp macro="" textlink="">
      <xdr:nvSpPr>
        <xdr:cNvPr id="323" name="楕円 322"/>
        <xdr:cNvSpPr/>
      </xdr:nvSpPr>
      <xdr:spPr>
        <a:xfrm>
          <a:off x="8699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27940</xdr:rowOff>
    </xdr:from>
    <xdr:ext cx="534035" cy="259080"/>
    <xdr:sp macro="" textlink="">
      <xdr:nvSpPr>
        <xdr:cNvPr id="324" name="テキスト ボックス 323"/>
        <xdr:cNvSpPr txBox="1"/>
      </xdr:nvSpPr>
      <xdr:spPr>
        <a:xfrm>
          <a:off x="8482965" y="654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135255</xdr:rowOff>
    </xdr:from>
    <xdr:to>
      <xdr:col>41</xdr:col>
      <xdr:colOff>101600</xdr:colOff>
      <xdr:row>38</xdr:row>
      <xdr:rowOff>65405</xdr:rowOff>
    </xdr:to>
    <xdr:sp macro="" textlink="">
      <xdr:nvSpPr>
        <xdr:cNvPr id="325" name="楕円 324"/>
        <xdr:cNvSpPr/>
      </xdr:nvSpPr>
      <xdr:spPr>
        <a:xfrm>
          <a:off x="7810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56515</xdr:rowOff>
    </xdr:from>
    <xdr:ext cx="534035" cy="258445"/>
    <xdr:sp macro="" textlink="">
      <xdr:nvSpPr>
        <xdr:cNvPr id="326" name="テキスト ボックス 325"/>
        <xdr:cNvSpPr txBox="1"/>
      </xdr:nvSpPr>
      <xdr:spPr>
        <a:xfrm>
          <a:off x="7593965" y="657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27" name="楕円 326"/>
        <xdr:cNvSpPr/>
      </xdr:nvSpPr>
      <xdr:spPr>
        <a:xfrm>
          <a:off x="692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40640</xdr:rowOff>
    </xdr:from>
    <xdr:ext cx="534035" cy="258445"/>
    <xdr:sp macro="" textlink="">
      <xdr:nvSpPr>
        <xdr:cNvPr id="328" name="テキスト ボックス 327"/>
        <xdr:cNvSpPr txBox="1"/>
      </xdr:nvSpPr>
      <xdr:spPr>
        <a:xfrm>
          <a:off x="6704965"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7" name="テキスト ボックス 33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40" name="テキスト ボックス 339"/>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42" name="テキスト ボックス 341"/>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5165" cy="258445"/>
    <xdr:sp macro="" textlink="">
      <xdr:nvSpPr>
        <xdr:cNvPr id="344" name="テキスト ボックス 343"/>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6" name="テキスト ボックス 34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150495</xdr:rowOff>
    </xdr:from>
    <xdr:to>
      <xdr:col>54</xdr:col>
      <xdr:colOff>189865</xdr:colOff>
      <xdr:row>58</xdr:row>
      <xdr:rowOff>15875</xdr:rowOff>
    </xdr:to>
    <xdr:cxnSp macro="">
      <xdr:nvCxnSpPr>
        <xdr:cNvPr id="348" name="直線コネクタ 347"/>
        <xdr:cNvCxnSpPr/>
      </xdr:nvCxnSpPr>
      <xdr:spPr>
        <a:xfrm flipV="1">
          <a:off x="10475595" y="872299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32385</xdr:rowOff>
    </xdr:from>
    <xdr:ext cx="534670" cy="258445"/>
    <xdr:sp macro="" textlink="">
      <xdr:nvSpPr>
        <xdr:cNvPr id="349" name="普通建設事業費最小値テキスト"/>
        <xdr:cNvSpPr txBox="1"/>
      </xdr:nvSpPr>
      <xdr:spPr>
        <a:xfrm>
          <a:off x="10528300" y="9976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xdr:rowOff>
    </xdr:from>
    <xdr:to>
      <xdr:col>55</xdr:col>
      <xdr:colOff>88900</xdr:colOff>
      <xdr:row>58</xdr:row>
      <xdr:rowOff>15875</xdr:rowOff>
    </xdr:to>
    <xdr:cxnSp macro="">
      <xdr:nvCxnSpPr>
        <xdr:cNvPr id="350" name="直線コネクタ 349"/>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690245" cy="258445"/>
    <xdr:sp macro="" textlink="">
      <xdr:nvSpPr>
        <xdr:cNvPr id="351" name="普通建設事業費最大値テキスト"/>
        <xdr:cNvSpPr txBox="1"/>
      </xdr:nvSpPr>
      <xdr:spPr>
        <a:xfrm>
          <a:off x="10528300" y="84988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2,181,460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150495</xdr:rowOff>
    </xdr:from>
    <xdr:to>
      <xdr:col>55</xdr:col>
      <xdr:colOff>88900</xdr:colOff>
      <xdr:row>50</xdr:row>
      <xdr:rowOff>150495</xdr:rowOff>
    </xdr:to>
    <xdr:cxnSp macro="">
      <xdr:nvCxnSpPr>
        <xdr:cNvPr id="352" name="直線コネクタ 351"/>
        <xdr:cNvCxnSpPr/>
      </xdr:nvCxnSpPr>
      <xdr:spPr>
        <a:xfrm>
          <a:off x="10388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153670</xdr:rowOff>
    </xdr:from>
    <xdr:to>
      <xdr:col>55</xdr:col>
      <xdr:colOff>0</xdr:colOff>
      <xdr:row>57</xdr:row>
      <xdr:rowOff>167005</xdr:rowOff>
    </xdr:to>
    <xdr:cxnSp macro="">
      <xdr:nvCxnSpPr>
        <xdr:cNvPr id="353" name="直線コネクタ 352"/>
        <xdr:cNvCxnSpPr/>
      </xdr:nvCxnSpPr>
      <xdr:spPr>
        <a:xfrm>
          <a:off x="9639300" y="99263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121285</xdr:rowOff>
    </xdr:from>
    <xdr:ext cx="534670" cy="258445"/>
    <xdr:sp macro="" textlink="">
      <xdr:nvSpPr>
        <xdr:cNvPr id="354" name="普通建設事業費平均値テキスト"/>
        <xdr:cNvSpPr txBox="1"/>
      </xdr:nvSpPr>
      <xdr:spPr>
        <a:xfrm>
          <a:off x="10528300" y="97224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55" name="フローチャート: 判断 354"/>
        <xdr:cNvSpPr/>
      </xdr:nvSpPr>
      <xdr:spPr>
        <a:xfrm>
          <a:off x="104267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151130</xdr:rowOff>
    </xdr:from>
    <xdr:to>
      <xdr:col>50</xdr:col>
      <xdr:colOff>114300</xdr:colOff>
      <xdr:row>57</xdr:row>
      <xdr:rowOff>153670</xdr:rowOff>
    </xdr:to>
    <xdr:cxnSp macro="">
      <xdr:nvCxnSpPr>
        <xdr:cNvPr id="356" name="直線コネクタ 355"/>
        <xdr:cNvCxnSpPr/>
      </xdr:nvCxnSpPr>
      <xdr:spPr>
        <a:xfrm>
          <a:off x="8750300" y="9923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97790</xdr:rowOff>
    </xdr:from>
    <xdr:to>
      <xdr:col>50</xdr:col>
      <xdr:colOff>165100</xdr:colOff>
      <xdr:row>58</xdr:row>
      <xdr:rowOff>27305</xdr:rowOff>
    </xdr:to>
    <xdr:sp macro="" textlink="">
      <xdr:nvSpPr>
        <xdr:cNvPr id="357" name="フローチャート: 判断 356"/>
        <xdr:cNvSpPr/>
      </xdr:nvSpPr>
      <xdr:spPr>
        <a:xfrm>
          <a:off x="9588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43815</xdr:rowOff>
    </xdr:from>
    <xdr:ext cx="534035" cy="258445"/>
    <xdr:sp macro="" textlink="">
      <xdr:nvSpPr>
        <xdr:cNvPr id="358" name="テキスト ボックス 357"/>
        <xdr:cNvSpPr txBox="1"/>
      </xdr:nvSpPr>
      <xdr:spPr>
        <a:xfrm>
          <a:off x="9371965" y="9645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104775</xdr:rowOff>
    </xdr:from>
    <xdr:to>
      <xdr:col>45</xdr:col>
      <xdr:colOff>177800</xdr:colOff>
      <xdr:row>57</xdr:row>
      <xdr:rowOff>151130</xdr:rowOff>
    </xdr:to>
    <xdr:cxnSp macro="">
      <xdr:nvCxnSpPr>
        <xdr:cNvPr id="359" name="直線コネクタ 358"/>
        <xdr:cNvCxnSpPr/>
      </xdr:nvCxnSpPr>
      <xdr:spPr>
        <a:xfrm>
          <a:off x="7861300" y="98774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100965</xdr:rowOff>
    </xdr:from>
    <xdr:to>
      <xdr:col>46</xdr:col>
      <xdr:colOff>38100</xdr:colOff>
      <xdr:row>58</xdr:row>
      <xdr:rowOff>31115</xdr:rowOff>
    </xdr:to>
    <xdr:sp macro="" textlink="">
      <xdr:nvSpPr>
        <xdr:cNvPr id="360" name="フローチャート: 判断 359"/>
        <xdr:cNvSpPr/>
      </xdr:nvSpPr>
      <xdr:spPr>
        <a:xfrm>
          <a:off x="8699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22225</xdr:rowOff>
    </xdr:from>
    <xdr:ext cx="534035" cy="258445"/>
    <xdr:sp macro="" textlink="">
      <xdr:nvSpPr>
        <xdr:cNvPr id="361" name="テキスト ボックス 360"/>
        <xdr:cNvSpPr txBox="1"/>
      </xdr:nvSpPr>
      <xdr:spPr>
        <a:xfrm>
          <a:off x="8482965" y="996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104775</xdr:rowOff>
    </xdr:from>
    <xdr:to>
      <xdr:col>41</xdr:col>
      <xdr:colOff>50800</xdr:colOff>
      <xdr:row>57</xdr:row>
      <xdr:rowOff>151130</xdr:rowOff>
    </xdr:to>
    <xdr:cxnSp macro="">
      <xdr:nvCxnSpPr>
        <xdr:cNvPr id="362" name="直線コネクタ 361"/>
        <xdr:cNvCxnSpPr/>
      </xdr:nvCxnSpPr>
      <xdr:spPr>
        <a:xfrm flipV="1">
          <a:off x="6972300" y="98774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63" name="フローチャート: 判断 362"/>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20320</xdr:rowOff>
    </xdr:from>
    <xdr:ext cx="534035" cy="258445"/>
    <xdr:sp macro="" textlink="">
      <xdr:nvSpPr>
        <xdr:cNvPr id="364" name="テキスト ボックス 363"/>
        <xdr:cNvSpPr txBox="1"/>
      </xdr:nvSpPr>
      <xdr:spPr>
        <a:xfrm>
          <a:off x="7593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98425</xdr:rowOff>
    </xdr:from>
    <xdr:to>
      <xdr:col>36</xdr:col>
      <xdr:colOff>165100</xdr:colOff>
      <xdr:row>58</xdr:row>
      <xdr:rowOff>29210</xdr:rowOff>
    </xdr:to>
    <xdr:sp macro="" textlink="">
      <xdr:nvSpPr>
        <xdr:cNvPr id="365" name="フローチャート: 判断 364"/>
        <xdr:cNvSpPr/>
      </xdr:nvSpPr>
      <xdr:spPr>
        <a:xfrm>
          <a:off x="6921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45085</xdr:rowOff>
    </xdr:from>
    <xdr:ext cx="534035" cy="258445"/>
    <xdr:sp macro="" textlink="">
      <xdr:nvSpPr>
        <xdr:cNvPr id="366" name="テキスト ボックス 365"/>
        <xdr:cNvSpPr txBox="1"/>
      </xdr:nvSpPr>
      <xdr:spPr>
        <a:xfrm>
          <a:off x="6704965" y="964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116205</xdr:rowOff>
    </xdr:from>
    <xdr:to>
      <xdr:col>55</xdr:col>
      <xdr:colOff>50800</xdr:colOff>
      <xdr:row>58</xdr:row>
      <xdr:rowOff>46355</xdr:rowOff>
    </xdr:to>
    <xdr:sp macro="" textlink="">
      <xdr:nvSpPr>
        <xdr:cNvPr id="372" name="楕円 371"/>
        <xdr:cNvSpPr/>
      </xdr:nvSpPr>
      <xdr:spPr>
        <a:xfrm>
          <a:off x="10426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76835</xdr:rowOff>
    </xdr:from>
    <xdr:ext cx="534670" cy="258445"/>
    <xdr:sp macro="" textlink="">
      <xdr:nvSpPr>
        <xdr:cNvPr id="373" name="普通建設事業費該当値テキスト"/>
        <xdr:cNvSpPr txBox="1"/>
      </xdr:nvSpPr>
      <xdr:spPr>
        <a:xfrm>
          <a:off x="10528300" y="9849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102870</xdr:rowOff>
    </xdr:from>
    <xdr:to>
      <xdr:col>50</xdr:col>
      <xdr:colOff>165100</xdr:colOff>
      <xdr:row>58</xdr:row>
      <xdr:rowOff>33020</xdr:rowOff>
    </xdr:to>
    <xdr:sp macro="" textlink="">
      <xdr:nvSpPr>
        <xdr:cNvPr id="374" name="楕円 373"/>
        <xdr:cNvSpPr/>
      </xdr:nvSpPr>
      <xdr:spPr>
        <a:xfrm>
          <a:off x="9588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24130</xdr:rowOff>
    </xdr:from>
    <xdr:ext cx="534035" cy="259080"/>
    <xdr:sp macro="" textlink="">
      <xdr:nvSpPr>
        <xdr:cNvPr id="375" name="テキスト ボックス 374"/>
        <xdr:cNvSpPr txBox="1"/>
      </xdr:nvSpPr>
      <xdr:spPr>
        <a:xfrm>
          <a:off x="9371965" y="9968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100330</xdr:rowOff>
    </xdr:from>
    <xdr:to>
      <xdr:col>46</xdr:col>
      <xdr:colOff>38100</xdr:colOff>
      <xdr:row>58</xdr:row>
      <xdr:rowOff>30480</xdr:rowOff>
    </xdr:to>
    <xdr:sp macro="" textlink="">
      <xdr:nvSpPr>
        <xdr:cNvPr id="376" name="楕円 375"/>
        <xdr:cNvSpPr/>
      </xdr:nvSpPr>
      <xdr:spPr>
        <a:xfrm>
          <a:off x="869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46990</xdr:rowOff>
    </xdr:from>
    <xdr:ext cx="534035" cy="259080"/>
    <xdr:sp macro="" textlink="">
      <xdr:nvSpPr>
        <xdr:cNvPr id="377" name="テキスト ボックス 376"/>
        <xdr:cNvSpPr txBox="1"/>
      </xdr:nvSpPr>
      <xdr:spPr>
        <a:xfrm>
          <a:off x="8482965" y="964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53975</xdr:rowOff>
    </xdr:from>
    <xdr:to>
      <xdr:col>41</xdr:col>
      <xdr:colOff>101600</xdr:colOff>
      <xdr:row>57</xdr:row>
      <xdr:rowOff>155575</xdr:rowOff>
    </xdr:to>
    <xdr:sp macro="" textlink="">
      <xdr:nvSpPr>
        <xdr:cNvPr id="378" name="楕円 377"/>
        <xdr:cNvSpPr/>
      </xdr:nvSpPr>
      <xdr:spPr>
        <a:xfrm>
          <a:off x="7810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635</xdr:rowOff>
    </xdr:from>
    <xdr:ext cx="598170" cy="259080"/>
    <xdr:sp macro="" textlink="">
      <xdr:nvSpPr>
        <xdr:cNvPr id="379" name="テキスト ボックス 378"/>
        <xdr:cNvSpPr txBox="1"/>
      </xdr:nvSpPr>
      <xdr:spPr>
        <a:xfrm>
          <a:off x="7561580" y="9601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100330</xdr:rowOff>
    </xdr:from>
    <xdr:to>
      <xdr:col>36</xdr:col>
      <xdr:colOff>165100</xdr:colOff>
      <xdr:row>58</xdr:row>
      <xdr:rowOff>30480</xdr:rowOff>
    </xdr:to>
    <xdr:sp macro="" textlink="">
      <xdr:nvSpPr>
        <xdr:cNvPr id="380" name="楕円 379"/>
        <xdr:cNvSpPr/>
      </xdr:nvSpPr>
      <xdr:spPr>
        <a:xfrm>
          <a:off x="6921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21590</xdr:rowOff>
    </xdr:from>
    <xdr:ext cx="534035" cy="259080"/>
    <xdr:sp macro="" textlink="">
      <xdr:nvSpPr>
        <xdr:cNvPr id="381" name="テキスト ボックス 380"/>
        <xdr:cNvSpPr txBox="1"/>
      </xdr:nvSpPr>
      <xdr:spPr>
        <a:xfrm>
          <a:off x="6704965" y="9965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93" name="テキスト ボックス 392"/>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5165" cy="258445"/>
    <xdr:sp macro="" textlink="">
      <xdr:nvSpPr>
        <xdr:cNvPr id="395" name="テキスト ボックス 394"/>
        <xdr:cNvSpPr txBox="1"/>
      </xdr:nvSpPr>
      <xdr:spPr>
        <a:xfrm>
          <a:off x="5918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5165" cy="258445"/>
    <xdr:sp macro="" textlink="">
      <xdr:nvSpPr>
        <xdr:cNvPr id="397" name="テキスト ボックス 396"/>
        <xdr:cNvSpPr txBox="1"/>
      </xdr:nvSpPr>
      <xdr:spPr>
        <a:xfrm>
          <a:off x="5918200" y="12113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9" name="テキスト ボックス 398"/>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45085</xdr:rowOff>
    </xdr:from>
    <xdr:to>
      <xdr:col>54</xdr:col>
      <xdr:colOff>189865</xdr:colOff>
      <xdr:row>78</xdr:row>
      <xdr:rowOff>24765</xdr:rowOff>
    </xdr:to>
    <xdr:cxnSp macro="">
      <xdr:nvCxnSpPr>
        <xdr:cNvPr id="401" name="直線コネクタ 400"/>
        <xdr:cNvCxnSpPr/>
      </xdr:nvCxnSpPr>
      <xdr:spPr>
        <a:xfrm flipV="1">
          <a:off x="10475595" y="1221803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69215</xdr:rowOff>
    </xdr:from>
    <xdr:ext cx="378460" cy="259080"/>
    <xdr:sp macro="" textlink="">
      <xdr:nvSpPr>
        <xdr:cNvPr id="402" name="普通建設事業費 （ うち新規整備　）最小値テキスト"/>
        <xdr:cNvSpPr txBox="1"/>
      </xdr:nvSpPr>
      <xdr:spPr>
        <a:xfrm>
          <a:off x="10528300" y="13442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403" name="直線コネクタ 402"/>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163195</xdr:rowOff>
    </xdr:from>
    <xdr:ext cx="690245" cy="259080"/>
    <xdr:sp macro="" textlink="">
      <xdr:nvSpPr>
        <xdr:cNvPr id="404" name="普通建設事業費 （ うち新規整備　）最大値テキスト"/>
        <xdr:cNvSpPr txBox="1"/>
      </xdr:nvSpPr>
      <xdr:spPr>
        <a:xfrm>
          <a:off x="10528300" y="11993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2,065,311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45085</xdr:rowOff>
    </xdr:from>
    <xdr:to>
      <xdr:col>55</xdr:col>
      <xdr:colOff>88900</xdr:colOff>
      <xdr:row>71</xdr:row>
      <xdr:rowOff>45085</xdr:rowOff>
    </xdr:to>
    <xdr:cxnSp macro="">
      <xdr:nvCxnSpPr>
        <xdr:cNvPr id="405" name="直線コネクタ 404"/>
        <xdr:cNvCxnSpPr/>
      </xdr:nvCxnSpPr>
      <xdr:spPr>
        <a:xfrm>
          <a:off x="10388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22225</xdr:rowOff>
    </xdr:from>
    <xdr:to>
      <xdr:col>55</xdr:col>
      <xdr:colOff>0</xdr:colOff>
      <xdr:row>78</xdr:row>
      <xdr:rowOff>22225</xdr:rowOff>
    </xdr:to>
    <xdr:cxnSp macro="">
      <xdr:nvCxnSpPr>
        <xdr:cNvPr id="406" name="直線コネクタ 405"/>
        <xdr:cNvCxnSpPr/>
      </xdr:nvCxnSpPr>
      <xdr:spPr>
        <a:xfrm flipV="1">
          <a:off x="9639300" y="13395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158115</xdr:rowOff>
    </xdr:from>
    <xdr:ext cx="534670" cy="258445"/>
    <xdr:sp macro="" textlink="">
      <xdr:nvSpPr>
        <xdr:cNvPr id="407" name="普通建設事業費 （ うち新規整備　）平均値テキスト"/>
        <xdr:cNvSpPr txBox="1"/>
      </xdr:nvSpPr>
      <xdr:spPr>
        <a:xfrm>
          <a:off x="10528300" y="13188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135255</xdr:rowOff>
    </xdr:from>
    <xdr:to>
      <xdr:col>55</xdr:col>
      <xdr:colOff>50800</xdr:colOff>
      <xdr:row>78</xdr:row>
      <xdr:rowOff>65405</xdr:rowOff>
    </xdr:to>
    <xdr:sp macro="" textlink="">
      <xdr:nvSpPr>
        <xdr:cNvPr id="408" name="フローチャート: 判断 407"/>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170180</xdr:rowOff>
    </xdr:from>
    <xdr:to>
      <xdr:col>50</xdr:col>
      <xdr:colOff>114300</xdr:colOff>
      <xdr:row>78</xdr:row>
      <xdr:rowOff>22225</xdr:rowOff>
    </xdr:to>
    <xdr:cxnSp macro="">
      <xdr:nvCxnSpPr>
        <xdr:cNvPr id="409" name="直線コネクタ 408"/>
        <xdr:cNvCxnSpPr/>
      </xdr:nvCxnSpPr>
      <xdr:spPr>
        <a:xfrm>
          <a:off x="8750300" y="133718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133985</xdr:rowOff>
    </xdr:from>
    <xdr:to>
      <xdr:col>50</xdr:col>
      <xdr:colOff>165100</xdr:colOff>
      <xdr:row>78</xdr:row>
      <xdr:rowOff>64135</xdr:rowOff>
    </xdr:to>
    <xdr:sp macro="" textlink="">
      <xdr:nvSpPr>
        <xdr:cNvPr id="410" name="フローチャート: 判断 409"/>
        <xdr:cNvSpPr/>
      </xdr:nvSpPr>
      <xdr:spPr>
        <a:xfrm>
          <a:off x="9588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80645</xdr:rowOff>
    </xdr:from>
    <xdr:ext cx="534035" cy="259080"/>
    <xdr:sp macro="" textlink="">
      <xdr:nvSpPr>
        <xdr:cNvPr id="411" name="テキスト ボックス 410"/>
        <xdr:cNvSpPr txBox="1"/>
      </xdr:nvSpPr>
      <xdr:spPr>
        <a:xfrm>
          <a:off x="9371965" y="1311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133350</xdr:rowOff>
    </xdr:from>
    <xdr:to>
      <xdr:col>45</xdr:col>
      <xdr:colOff>177800</xdr:colOff>
      <xdr:row>77</xdr:row>
      <xdr:rowOff>170180</xdr:rowOff>
    </xdr:to>
    <xdr:cxnSp macro="">
      <xdr:nvCxnSpPr>
        <xdr:cNvPr id="412" name="直線コネクタ 411"/>
        <xdr:cNvCxnSpPr/>
      </xdr:nvCxnSpPr>
      <xdr:spPr>
        <a:xfrm>
          <a:off x="7861300" y="133350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129540</xdr:rowOff>
    </xdr:from>
    <xdr:to>
      <xdr:col>46</xdr:col>
      <xdr:colOff>38100</xdr:colOff>
      <xdr:row>78</xdr:row>
      <xdr:rowOff>59690</xdr:rowOff>
    </xdr:to>
    <xdr:sp macro="" textlink="">
      <xdr:nvSpPr>
        <xdr:cNvPr id="413" name="フローチャート: 判断 412"/>
        <xdr:cNvSpPr/>
      </xdr:nvSpPr>
      <xdr:spPr>
        <a:xfrm>
          <a:off x="8699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50800</xdr:rowOff>
    </xdr:from>
    <xdr:ext cx="534035" cy="259080"/>
    <xdr:sp macro="" textlink="">
      <xdr:nvSpPr>
        <xdr:cNvPr id="414" name="テキスト ボックス 413"/>
        <xdr:cNvSpPr txBox="1"/>
      </xdr:nvSpPr>
      <xdr:spPr>
        <a:xfrm>
          <a:off x="8482965" y="13423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133350</xdr:rowOff>
    </xdr:from>
    <xdr:to>
      <xdr:col>41</xdr:col>
      <xdr:colOff>50800</xdr:colOff>
      <xdr:row>78</xdr:row>
      <xdr:rowOff>17780</xdr:rowOff>
    </xdr:to>
    <xdr:cxnSp macro="">
      <xdr:nvCxnSpPr>
        <xdr:cNvPr id="415" name="直線コネクタ 414"/>
        <xdr:cNvCxnSpPr/>
      </xdr:nvCxnSpPr>
      <xdr:spPr>
        <a:xfrm flipV="1">
          <a:off x="6972300" y="133350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122555</xdr:rowOff>
    </xdr:from>
    <xdr:to>
      <xdr:col>41</xdr:col>
      <xdr:colOff>101600</xdr:colOff>
      <xdr:row>78</xdr:row>
      <xdr:rowOff>52705</xdr:rowOff>
    </xdr:to>
    <xdr:sp macro="" textlink="">
      <xdr:nvSpPr>
        <xdr:cNvPr id="416" name="フローチャート: 判断 415"/>
        <xdr:cNvSpPr/>
      </xdr:nvSpPr>
      <xdr:spPr>
        <a:xfrm>
          <a:off x="7810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43815</xdr:rowOff>
    </xdr:from>
    <xdr:ext cx="534035" cy="258445"/>
    <xdr:sp macro="" textlink="">
      <xdr:nvSpPr>
        <xdr:cNvPr id="417" name="テキスト ボックス 416"/>
        <xdr:cNvSpPr txBox="1"/>
      </xdr:nvSpPr>
      <xdr:spPr>
        <a:xfrm>
          <a:off x="7593965" y="13416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125730</xdr:rowOff>
    </xdr:from>
    <xdr:to>
      <xdr:col>36</xdr:col>
      <xdr:colOff>165100</xdr:colOff>
      <xdr:row>78</xdr:row>
      <xdr:rowOff>55880</xdr:rowOff>
    </xdr:to>
    <xdr:sp macro="" textlink="">
      <xdr:nvSpPr>
        <xdr:cNvPr id="418" name="フローチャート: 判断 417"/>
        <xdr:cNvSpPr/>
      </xdr:nvSpPr>
      <xdr:spPr>
        <a:xfrm>
          <a:off x="6921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72390</xdr:rowOff>
    </xdr:from>
    <xdr:ext cx="534035" cy="259080"/>
    <xdr:sp macro="" textlink="">
      <xdr:nvSpPr>
        <xdr:cNvPr id="419" name="テキスト ボックス 418"/>
        <xdr:cNvSpPr txBox="1"/>
      </xdr:nvSpPr>
      <xdr:spPr>
        <a:xfrm>
          <a:off x="6704965" y="1310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73025</xdr:rowOff>
    </xdr:to>
    <xdr:sp macro="" textlink="">
      <xdr:nvSpPr>
        <xdr:cNvPr id="425" name="楕円 424"/>
        <xdr:cNvSpPr/>
      </xdr:nvSpPr>
      <xdr:spPr>
        <a:xfrm>
          <a:off x="104267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113665</xdr:rowOff>
    </xdr:from>
    <xdr:ext cx="469900" cy="258445"/>
    <xdr:sp macro="" textlink="">
      <xdr:nvSpPr>
        <xdr:cNvPr id="426" name="普通建設事業費 （ うち新規整備　）該当値テキスト"/>
        <xdr:cNvSpPr txBox="1"/>
      </xdr:nvSpPr>
      <xdr:spPr>
        <a:xfrm>
          <a:off x="10528300" y="13315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143510</xdr:rowOff>
    </xdr:from>
    <xdr:to>
      <xdr:col>50</xdr:col>
      <xdr:colOff>165100</xdr:colOff>
      <xdr:row>78</xdr:row>
      <xdr:rowOff>73025</xdr:rowOff>
    </xdr:to>
    <xdr:sp macro="" textlink="">
      <xdr:nvSpPr>
        <xdr:cNvPr id="427" name="楕円 426"/>
        <xdr:cNvSpPr/>
      </xdr:nvSpPr>
      <xdr:spPr>
        <a:xfrm>
          <a:off x="9588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64135</xdr:rowOff>
    </xdr:from>
    <xdr:ext cx="469265" cy="258445"/>
    <xdr:sp macro="" textlink="">
      <xdr:nvSpPr>
        <xdr:cNvPr id="428" name="テキスト ボックス 427"/>
        <xdr:cNvSpPr txBox="1"/>
      </xdr:nvSpPr>
      <xdr:spPr>
        <a:xfrm>
          <a:off x="9404350" y="13437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119380</xdr:rowOff>
    </xdr:from>
    <xdr:to>
      <xdr:col>46</xdr:col>
      <xdr:colOff>38100</xdr:colOff>
      <xdr:row>78</xdr:row>
      <xdr:rowOff>49530</xdr:rowOff>
    </xdr:to>
    <xdr:sp macro="" textlink="">
      <xdr:nvSpPr>
        <xdr:cNvPr id="429" name="楕円 428"/>
        <xdr:cNvSpPr/>
      </xdr:nvSpPr>
      <xdr:spPr>
        <a:xfrm>
          <a:off x="8699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34035" cy="258445"/>
    <xdr:sp macro="" textlink="">
      <xdr:nvSpPr>
        <xdr:cNvPr id="430" name="テキスト ボックス 429"/>
        <xdr:cNvSpPr txBox="1"/>
      </xdr:nvSpPr>
      <xdr:spPr>
        <a:xfrm>
          <a:off x="8482965"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82550</xdr:rowOff>
    </xdr:from>
    <xdr:to>
      <xdr:col>41</xdr:col>
      <xdr:colOff>101600</xdr:colOff>
      <xdr:row>78</xdr:row>
      <xdr:rowOff>12700</xdr:rowOff>
    </xdr:to>
    <xdr:sp macro="" textlink="">
      <xdr:nvSpPr>
        <xdr:cNvPr id="431" name="楕円 430"/>
        <xdr:cNvSpPr/>
      </xdr:nvSpPr>
      <xdr:spPr>
        <a:xfrm>
          <a:off x="781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29210</xdr:rowOff>
    </xdr:from>
    <xdr:ext cx="598170" cy="258445"/>
    <xdr:sp macro="" textlink="">
      <xdr:nvSpPr>
        <xdr:cNvPr id="432" name="テキスト ボックス 431"/>
        <xdr:cNvSpPr txBox="1"/>
      </xdr:nvSpPr>
      <xdr:spPr>
        <a:xfrm>
          <a:off x="7561580" y="13059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137795</xdr:rowOff>
    </xdr:from>
    <xdr:to>
      <xdr:col>36</xdr:col>
      <xdr:colOff>165100</xdr:colOff>
      <xdr:row>78</xdr:row>
      <xdr:rowOff>67945</xdr:rowOff>
    </xdr:to>
    <xdr:sp macro="" textlink="">
      <xdr:nvSpPr>
        <xdr:cNvPr id="433" name="楕円 432"/>
        <xdr:cNvSpPr/>
      </xdr:nvSpPr>
      <xdr:spPr>
        <a:xfrm>
          <a:off x="692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59055</xdr:rowOff>
    </xdr:from>
    <xdr:ext cx="534035" cy="259080"/>
    <xdr:sp macro="" textlink="">
      <xdr:nvSpPr>
        <xdr:cNvPr id="434" name="テキスト ボックス 433"/>
        <xdr:cNvSpPr txBox="1"/>
      </xdr:nvSpPr>
      <xdr:spPr>
        <a:xfrm>
          <a:off x="6704965" y="13432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8" name="テキスト ボックス 447"/>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2" name="テキスト ボックス 451"/>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55245</xdr:rowOff>
    </xdr:from>
    <xdr:to>
      <xdr:col>54</xdr:col>
      <xdr:colOff>189865</xdr:colOff>
      <xdr:row>99</xdr:row>
      <xdr:rowOff>29845</xdr:rowOff>
    </xdr:to>
    <xdr:cxnSp macro="">
      <xdr:nvCxnSpPr>
        <xdr:cNvPr id="460" name="直線コネクタ 459"/>
        <xdr:cNvCxnSpPr/>
      </xdr:nvCxnSpPr>
      <xdr:spPr>
        <a:xfrm flipV="1">
          <a:off x="10475595" y="1565719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33655</xdr:rowOff>
    </xdr:from>
    <xdr:ext cx="469900" cy="258445"/>
    <xdr:sp macro="" textlink="">
      <xdr:nvSpPr>
        <xdr:cNvPr id="461" name="普通建設事業費 （ うち更新整備　）最小値テキスト"/>
        <xdr:cNvSpPr txBox="1"/>
      </xdr:nvSpPr>
      <xdr:spPr>
        <a:xfrm>
          <a:off x="10528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29845</xdr:rowOff>
    </xdr:from>
    <xdr:to>
      <xdr:col>55</xdr:col>
      <xdr:colOff>88900</xdr:colOff>
      <xdr:row>99</xdr:row>
      <xdr:rowOff>29845</xdr:rowOff>
    </xdr:to>
    <xdr:cxnSp macro="">
      <xdr:nvCxnSpPr>
        <xdr:cNvPr id="462" name="直線コネクタ 461"/>
        <xdr:cNvCxnSpPr/>
      </xdr:nvCxnSpPr>
      <xdr:spPr>
        <a:xfrm>
          <a:off x="10388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1905</xdr:rowOff>
    </xdr:from>
    <xdr:ext cx="598805" cy="259080"/>
    <xdr:sp macro="" textlink="">
      <xdr:nvSpPr>
        <xdr:cNvPr id="463" name="普通建設事業費 （ うち更新整備　）最大値テキスト"/>
        <xdr:cNvSpPr txBox="1"/>
      </xdr:nvSpPr>
      <xdr:spPr>
        <a:xfrm>
          <a:off x="10528300" y="15432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130,018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55245</xdr:rowOff>
    </xdr:from>
    <xdr:to>
      <xdr:col>55</xdr:col>
      <xdr:colOff>88900</xdr:colOff>
      <xdr:row>91</xdr:row>
      <xdr:rowOff>55245</xdr:rowOff>
    </xdr:to>
    <xdr:cxnSp macro="">
      <xdr:nvCxnSpPr>
        <xdr:cNvPr id="464" name="直線コネクタ 463"/>
        <xdr:cNvCxnSpPr/>
      </xdr:nvCxnSpPr>
      <xdr:spPr>
        <a:xfrm>
          <a:off x="10388600" y="1565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168275</xdr:rowOff>
    </xdr:from>
    <xdr:to>
      <xdr:col>55</xdr:col>
      <xdr:colOff>0</xdr:colOff>
      <xdr:row>97</xdr:row>
      <xdr:rowOff>59690</xdr:rowOff>
    </xdr:to>
    <xdr:cxnSp macro="">
      <xdr:nvCxnSpPr>
        <xdr:cNvPr id="465" name="直線コネクタ 464"/>
        <xdr:cNvCxnSpPr/>
      </xdr:nvCxnSpPr>
      <xdr:spPr>
        <a:xfrm>
          <a:off x="9639300" y="1645602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61595</xdr:rowOff>
    </xdr:from>
    <xdr:ext cx="534670" cy="259080"/>
    <xdr:sp macro="" textlink="">
      <xdr:nvSpPr>
        <xdr:cNvPr id="466" name="普通建設事業費 （ うち更新整備　）平均値テキスト"/>
        <xdr:cNvSpPr txBox="1"/>
      </xdr:nvSpPr>
      <xdr:spPr>
        <a:xfrm>
          <a:off x="10528300" y="163493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38735</xdr:rowOff>
    </xdr:from>
    <xdr:to>
      <xdr:col>55</xdr:col>
      <xdr:colOff>50800</xdr:colOff>
      <xdr:row>96</xdr:row>
      <xdr:rowOff>140335</xdr:rowOff>
    </xdr:to>
    <xdr:sp macro="" textlink="">
      <xdr:nvSpPr>
        <xdr:cNvPr id="467" name="フローチャート: 判断 466"/>
        <xdr:cNvSpPr/>
      </xdr:nvSpPr>
      <xdr:spPr>
        <a:xfrm>
          <a:off x="104267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168275</xdr:rowOff>
    </xdr:from>
    <xdr:to>
      <xdr:col>50</xdr:col>
      <xdr:colOff>114300</xdr:colOff>
      <xdr:row>98</xdr:row>
      <xdr:rowOff>99060</xdr:rowOff>
    </xdr:to>
    <xdr:cxnSp macro="">
      <xdr:nvCxnSpPr>
        <xdr:cNvPr id="468" name="直線コネクタ 467"/>
        <xdr:cNvCxnSpPr/>
      </xdr:nvCxnSpPr>
      <xdr:spPr>
        <a:xfrm flipV="1">
          <a:off x="8750300" y="1645602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67945</xdr:rowOff>
    </xdr:from>
    <xdr:to>
      <xdr:col>50</xdr:col>
      <xdr:colOff>165100</xdr:colOff>
      <xdr:row>96</xdr:row>
      <xdr:rowOff>169545</xdr:rowOff>
    </xdr:to>
    <xdr:sp macro="" textlink="">
      <xdr:nvSpPr>
        <xdr:cNvPr id="469" name="フローチャート: 判断 468"/>
        <xdr:cNvSpPr/>
      </xdr:nvSpPr>
      <xdr:spPr>
        <a:xfrm>
          <a:off x="958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160655</xdr:rowOff>
    </xdr:from>
    <xdr:ext cx="534035" cy="259080"/>
    <xdr:sp macro="" textlink="">
      <xdr:nvSpPr>
        <xdr:cNvPr id="470" name="テキスト ボックス 469"/>
        <xdr:cNvSpPr txBox="1"/>
      </xdr:nvSpPr>
      <xdr:spPr>
        <a:xfrm>
          <a:off x="9371965" y="1661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92710</xdr:rowOff>
    </xdr:from>
    <xdr:to>
      <xdr:col>45</xdr:col>
      <xdr:colOff>177800</xdr:colOff>
      <xdr:row>98</xdr:row>
      <xdr:rowOff>99060</xdr:rowOff>
    </xdr:to>
    <xdr:cxnSp macro="">
      <xdr:nvCxnSpPr>
        <xdr:cNvPr id="471" name="直線コネクタ 470"/>
        <xdr:cNvCxnSpPr/>
      </xdr:nvCxnSpPr>
      <xdr:spPr>
        <a:xfrm>
          <a:off x="7861300" y="167233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24130</xdr:rowOff>
    </xdr:from>
    <xdr:to>
      <xdr:col>46</xdr:col>
      <xdr:colOff>38100</xdr:colOff>
      <xdr:row>97</xdr:row>
      <xdr:rowOff>125730</xdr:rowOff>
    </xdr:to>
    <xdr:sp macro="" textlink="">
      <xdr:nvSpPr>
        <xdr:cNvPr id="472" name="フローチャート: 判断 471"/>
        <xdr:cNvSpPr/>
      </xdr:nvSpPr>
      <xdr:spPr>
        <a:xfrm>
          <a:off x="8699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142240</xdr:rowOff>
    </xdr:from>
    <xdr:ext cx="534035" cy="259080"/>
    <xdr:sp macro="" textlink="">
      <xdr:nvSpPr>
        <xdr:cNvPr id="473" name="テキスト ボックス 472"/>
        <xdr:cNvSpPr txBox="1"/>
      </xdr:nvSpPr>
      <xdr:spPr>
        <a:xfrm>
          <a:off x="8482965"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133985</xdr:rowOff>
    </xdr:from>
    <xdr:to>
      <xdr:col>41</xdr:col>
      <xdr:colOff>50800</xdr:colOff>
      <xdr:row>97</xdr:row>
      <xdr:rowOff>92710</xdr:rowOff>
    </xdr:to>
    <xdr:cxnSp macro="">
      <xdr:nvCxnSpPr>
        <xdr:cNvPr id="474" name="直線コネクタ 473"/>
        <xdr:cNvCxnSpPr/>
      </xdr:nvCxnSpPr>
      <xdr:spPr>
        <a:xfrm>
          <a:off x="6972300" y="165931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81915</xdr:rowOff>
    </xdr:from>
    <xdr:to>
      <xdr:col>41</xdr:col>
      <xdr:colOff>101600</xdr:colOff>
      <xdr:row>98</xdr:row>
      <xdr:rowOff>12065</xdr:rowOff>
    </xdr:to>
    <xdr:sp macro="" textlink="">
      <xdr:nvSpPr>
        <xdr:cNvPr id="475" name="フローチャート: 判断 474"/>
        <xdr:cNvSpPr/>
      </xdr:nvSpPr>
      <xdr:spPr>
        <a:xfrm>
          <a:off x="781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3175</xdr:rowOff>
    </xdr:from>
    <xdr:ext cx="534035" cy="259080"/>
    <xdr:sp macro="" textlink="">
      <xdr:nvSpPr>
        <xdr:cNvPr id="476" name="テキスト ボックス 475"/>
        <xdr:cNvSpPr txBox="1"/>
      </xdr:nvSpPr>
      <xdr:spPr>
        <a:xfrm>
          <a:off x="7593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23495</xdr:rowOff>
    </xdr:from>
    <xdr:to>
      <xdr:col>36</xdr:col>
      <xdr:colOff>165100</xdr:colOff>
      <xdr:row>97</xdr:row>
      <xdr:rowOff>125095</xdr:rowOff>
    </xdr:to>
    <xdr:sp macro="" textlink="">
      <xdr:nvSpPr>
        <xdr:cNvPr id="477" name="フローチャート: 判断 476"/>
        <xdr:cNvSpPr/>
      </xdr:nvSpPr>
      <xdr:spPr>
        <a:xfrm>
          <a:off x="6921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116205</xdr:rowOff>
    </xdr:from>
    <xdr:ext cx="534035" cy="259080"/>
    <xdr:sp macro="" textlink="">
      <xdr:nvSpPr>
        <xdr:cNvPr id="478" name="テキスト ボックス 477"/>
        <xdr:cNvSpPr txBox="1"/>
      </xdr:nvSpPr>
      <xdr:spPr>
        <a:xfrm>
          <a:off x="6704965" y="1674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8890</xdr:rowOff>
    </xdr:from>
    <xdr:to>
      <xdr:col>55</xdr:col>
      <xdr:colOff>50800</xdr:colOff>
      <xdr:row>97</xdr:row>
      <xdr:rowOff>110490</xdr:rowOff>
    </xdr:to>
    <xdr:sp macro="" textlink="">
      <xdr:nvSpPr>
        <xdr:cNvPr id="484" name="楕円 483"/>
        <xdr:cNvSpPr/>
      </xdr:nvSpPr>
      <xdr:spPr>
        <a:xfrm>
          <a:off x="10426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158750</xdr:rowOff>
    </xdr:from>
    <xdr:ext cx="534670" cy="259080"/>
    <xdr:sp macro="" textlink="">
      <xdr:nvSpPr>
        <xdr:cNvPr id="485" name="普通建設事業費 （ うち更新整備　）該当値テキスト"/>
        <xdr:cNvSpPr txBox="1"/>
      </xdr:nvSpPr>
      <xdr:spPr>
        <a:xfrm>
          <a:off x="10528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117475</xdr:rowOff>
    </xdr:from>
    <xdr:to>
      <xdr:col>50</xdr:col>
      <xdr:colOff>165100</xdr:colOff>
      <xdr:row>96</xdr:row>
      <xdr:rowOff>47625</xdr:rowOff>
    </xdr:to>
    <xdr:sp macro="" textlink="">
      <xdr:nvSpPr>
        <xdr:cNvPr id="486" name="楕円 485"/>
        <xdr:cNvSpPr/>
      </xdr:nvSpPr>
      <xdr:spPr>
        <a:xfrm>
          <a:off x="9588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64135</xdr:rowOff>
    </xdr:from>
    <xdr:ext cx="534035" cy="258445"/>
    <xdr:sp macro="" textlink="">
      <xdr:nvSpPr>
        <xdr:cNvPr id="487" name="テキスト ボックス 486"/>
        <xdr:cNvSpPr txBox="1"/>
      </xdr:nvSpPr>
      <xdr:spPr>
        <a:xfrm>
          <a:off x="9371965" y="16180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48260</xdr:rowOff>
    </xdr:from>
    <xdr:to>
      <xdr:col>46</xdr:col>
      <xdr:colOff>38100</xdr:colOff>
      <xdr:row>98</xdr:row>
      <xdr:rowOff>149860</xdr:rowOff>
    </xdr:to>
    <xdr:sp macro="" textlink="">
      <xdr:nvSpPr>
        <xdr:cNvPr id="488" name="楕円 487"/>
        <xdr:cNvSpPr/>
      </xdr:nvSpPr>
      <xdr:spPr>
        <a:xfrm>
          <a:off x="8699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141605</xdr:rowOff>
    </xdr:from>
    <xdr:ext cx="534035" cy="259080"/>
    <xdr:sp macro="" textlink="">
      <xdr:nvSpPr>
        <xdr:cNvPr id="489" name="テキスト ボックス 488"/>
        <xdr:cNvSpPr txBox="1"/>
      </xdr:nvSpPr>
      <xdr:spPr>
        <a:xfrm>
          <a:off x="8482965" y="1694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41910</xdr:rowOff>
    </xdr:from>
    <xdr:to>
      <xdr:col>41</xdr:col>
      <xdr:colOff>101600</xdr:colOff>
      <xdr:row>97</xdr:row>
      <xdr:rowOff>143510</xdr:rowOff>
    </xdr:to>
    <xdr:sp macro="" textlink="">
      <xdr:nvSpPr>
        <xdr:cNvPr id="490" name="楕円 489"/>
        <xdr:cNvSpPr/>
      </xdr:nvSpPr>
      <xdr:spPr>
        <a:xfrm>
          <a:off x="7810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160020</xdr:rowOff>
    </xdr:from>
    <xdr:ext cx="534035" cy="259080"/>
    <xdr:sp macro="" textlink="">
      <xdr:nvSpPr>
        <xdr:cNvPr id="491" name="テキスト ボックス 490"/>
        <xdr:cNvSpPr txBox="1"/>
      </xdr:nvSpPr>
      <xdr:spPr>
        <a:xfrm>
          <a:off x="7593965" y="1644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83185</xdr:rowOff>
    </xdr:from>
    <xdr:to>
      <xdr:col>36</xdr:col>
      <xdr:colOff>165100</xdr:colOff>
      <xdr:row>97</xdr:row>
      <xdr:rowOff>13335</xdr:rowOff>
    </xdr:to>
    <xdr:sp macro="" textlink="">
      <xdr:nvSpPr>
        <xdr:cNvPr id="492" name="楕円 491"/>
        <xdr:cNvSpPr/>
      </xdr:nvSpPr>
      <xdr:spPr>
        <a:xfrm>
          <a:off x="6921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29845</xdr:rowOff>
    </xdr:from>
    <xdr:ext cx="534035" cy="258445"/>
    <xdr:sp macro="" textlink="">
      <xdr:nvSpPr>
        <xdr:cNvPr id="493" name="テキスト ボックス 492"/>
        <xdr:cNvSpPr txBox="1"/>
      </xdr:nvSpPr>
      <xdr:spPr>
        <a:xfrm>
          <a:off x="670496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5" name="テキスト ボックス 50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7" name="テキスト ボックス 50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9" name="テキスト ボックス 50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11" name="テキスト ボックス 51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3" name="テキスト ボックス 51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86360</xdr:rowOff>
    </xdr:from>
    <xdr:to>
      <xdr:col>85</xdr:col>
      <xdr:colOff>126365</xdr:colOff>
      <xdr:row>38</xdr:row>
      <xdr:rowOff>139700</xdr:rowOff>
    </xdr:to>
    <xdr:cxnSp macro="">
      <xdr:nvCxnSpPr>
        <xdr:cNvPr id="515" name="直線コネクタ 514"/>
        <xdr:cNvCxnSpPr/>
      </xdr:nvCxnSpPr>
      <xdr:spPr>
        <a:xfrm flipV="1">
          <a:off x="16317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15240</xdr:rowOff>
    </xdr:from>
    <xdr:ext cx="249555" cy="259080"/>
    <xdr:sp macro="" textlink="">
      <xdr:nvSpPr>
        <xdr:cNvPr id="516" name="災害復旧事業費最小値テキスト"/>
        <xdr:cNvSpPr txBox="1"/>
      </xdr:nvSpPr>
      <xdr:spPr>
        <a:xfrm>
          <a:off x="16370300" y="6701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33020</xdr:rowOff>
    </xdr:from>
    <xdr:ext cx="598805" cy="259080"/>
    <xdr:sp macro="" textlink="">
      <xdr:nvSpPr>
        <xdr:cNvPr id="518" name="災害復旧事業費最大値テキスト"/>
        <xdr:cNvSpPr txBox="1"/>
      </xdr:nvSpPr>
      <xdr:spPr>
        <a:xfrm>
          <a:off x="1637030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623,459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86360</xdr:rowOff>
    </xdr:from>
    <xdr:to>
      <xdr:col>86</xdr:col>
      <xdr:colOff>25400</xdr:colOff>
      <xdr:row>30</xdr:row>
      <xdr:rowOff>86360</xdr:rowOff>
    </xdr:to>
    <xdr:cxnSp macro="">
      <xdr:nvCxnSpPr>
        <xdr:cNvPr id="519" name="直線コネクタ 518"/>
        <xdr:cNvCxnSpPr/>
      </xdr:nvCxnSpPr>
      <xdr:spPr>
        <a:xfrm>
          <a:off x="16230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128270</xdr:rowOff>
    </xdr:from>
    <xdr:to>
      <xdr:col>85</xdr:col>
      <xdr:colOff>127000</xdr:colOff>
      <xdr:row>38</xdr:row>
      <xdr:rowOff>138430</xdr:rowOff>
    </xdr:to>
    <xdr:cxnSp macro="">
      <xdr:nvCxnSpPr>
        <xdr:cNvPr id="520" name="直線コネクタ 519"/>
        <xdr:cNvCxnSpPr/>
      </xdr:nvCxnSpPr>
      <xdr:spPr>
        <a:xfrm flipV="1">
          <a:off x="15481300" y="66433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59690</xdr:rowOff>
    </xdr:from>
    <xdr:ext cx="469900" cy="259080"/>
    <xdr:sp macro="" textlink="">
      <xdr:nvSpPr>
        <xdr:cNvPr id="521" name="災害復旧事業費平均値テキスト"/>
        <xdr:cNvSpPr txBox="1"/>
      </xdr:nvSpPr>
      <xdr:spPr>
        <a:xfrm>
          <a:off x="16370300" y="657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81280</xdr:rowOff>
    </xdr:from>
    <xdr:to>
      <xdr:col>85</xdr:col>
      <xdr:colOff>177800</xdr:colOff>
      <xdr:row>39</xdr:row>
      <xdr:rowOff>11430</xdr:rowOff>
    </xdr:to>
    <xdr:sp macro="" textlink="">
      <xdr:nvSpPr>
        <xdr:cNvPr id="522" name="フローチャート: 判断 521"/>
        <xdr:cNvSpPr/>
      </xdr:nvSpPr>
      <xdr:spPr>
        <a:xfrm>
          <a:off x="16268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138430</xdr:rowOff>
    </xdr:from>
    <xdr:to>
      <xdr:col>81</xdr:col>
      <xdr:colOff>50800</xdr:colOff>
      <xdr:row>38</xdr:row>
      <xdr:rowOff>139065</xdr:rowOff>
    </xdr:to>
    <xdr:cxnSp macro="">
      <xdr:nvCxnSpPr>
        <xdr:cNvPr id="523" name="直線コネクタ 522"/>
        <xdr:cNvCxnSpPr/>
      </xdr:nvCxnSpPr>
      <xdr:spPr>
        <a:xfrm flipV="1">
          <a:off x="14592300" y="6653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83185</xdr:rowOff>
    </xdr:from>
    <xdr:to>
      <xdr:col>81</xdr:col>
      <xdr:colOff>101600</xdr:colOff>
      <xdr:row>39</xdr:row>
      <xdr:rowOff>13335</xdr:rowOff>
    </xdr:to>
    <xdr:sp macro="" textlink="">
      <xdr:nvSpPr>
        <xdr:cNvPr id="524" name="フローチャート: 判断 523"/>
        <xdr:cNvSpPr/>
      </xdr:nvSpPr>
      <xdr:spPr>
        <a:xfrm>
          <a:off x="15430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29845</xdr:rowOff>
    </xdr:from>
    <xdr:ext cx="469265" cy="258445"/>
    <xdr:sp macro="" textlink="">
      <xdr:nvSpPr>
        <xdr:cNvPr id="525" name="テキスト ボックス 524"/>
        <xdr:cNvSpPr txBox="1"/>
      </xdr:nvSpPr>
      <xdr:spPr>
        <a:xfrm>
          <a:off x="15246350" y="637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139065</xdr:rowOff>
    </xdr:from>
    <xdr:to>
      <xdr:col>76</xdr:col>
      <xdr:colOff>114300</xdr:colOff>
      <xdr:row>38</xdr:row>
      <xdr:rowOff>139700</xdr:rowOff>
    </xdr:to>
    <xdr:cxnSp macro="">
      <xdr:nvCxnSpPr>
        <xdr:cNvPr id="526" name="直線コネクタ 525"/>
        <xdr:cNvCxnSpPr/>
      </xdr:nvCxnSpPr>
      <xdr:spPr>
        <a:xfrm flipV="1">
          <a:off x="13703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83820</xdr:rowOff>
    </xdr:from>
    <xdr:to>
      <xdr:col>76</xdr:col>
      <xdr:colOff>165100</xdr:colOff>
      <xdr:row>39</xdr:row>
      <xdr:rowOff>13970</xdr:rowOff>
    </xdr:to>
    <xdr:sp macro="" textlink="">
      <xdr:nvSpPr>
        <xdr:cNvPr id="527" name="フローチャート: 判断 526"/>
        <xdr:cNvSpPr/>
      </xdr:nvSpPr>
      <xdr:spPr>
        <a:xfrm>
          <a:off x="1454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30480</xdr:rowOff>
    </xdr:from>
    <xdr:ext cx="469265" cy="258445"/>
    <xdr:sp macro="" textlink="">
      <xdr:nvSpPr>
        <xdr:cNvPr id="528" name="テキスト ボックス 527"/>
        <xdr:cNvSpPr txBox="1"/>
      </xdr:nvSpPr>
      <xdr:spPr>
        <a:xfrm>
          <a:off x="14357350" y="6374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139065</xdr:rowOff>
    </xdr:from>
    <xdr:to>
      <xdr:col>71</xdr:col>
      <xdr:colOff>177800</xdr:colOff>
      <xdr:row>38</xdr:row>
      <xdr:rowOff>139700</xdr:rowOff>
    </xdr:to>
    <xdr:cxnSp macro="">
      <xdr:nvCxnSpPr>
        <xdr:cNvPr id="529" name="直線コネクタ 528"/>
        <xdr:cNvCxnSpPr/>
      </xdr:nvCxnSpPr>
      <xdr:spPr>
        <a:xfrm>
          <a:off x="12814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81915</xdr:rowOff>
    </xdr:from>
    <xdr:to>
      <xdr:col>72</xdr:col>
      <xdr:colOff>38100</xdr:colOff>
      <xdr:row>39</xdr:row>
      <xdr:rowOff>12065</xdr:rowOff>
    </xdr:to>
    <xdr:sp macro="" textlink="">
      <xdr:nvSpPr>
        <xdr:cNvPr id="530" name="フローチャート: 判断 529"/>
        <xdr:cNvSpPr/>
      </xdr:nvSpPr>
      <xdr:spPr>
        <a:xfrm>
          <a:off x="13652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29210</xdr:rowOff>
    </xdr:from>
    <xdr:ext cx="469265" cy="258445"/>
    <xdr:sp macro="" textlink="">
      <xdr:nvSpPr>
        <xdr:cNvPr id="531" name="テキスト ボックス 530"/>
        <xdr:cNvSpPr txBox="1"/>
      </xdr:nvSpPr>
      <xdr:spPr>
        <a:xfrm>
          <a:off x="13468350" y="637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78740</xdr:rowOff>
    </xdr:from>
    <xdr:to>
      <xdr:col>67</xdr:col>
      <xdr:colOff>101600</xdr:colOff>
      <xdr:row>39</xdr:row>
      <xdr:rowOff>8890</xdr:rowOff>
    </xdr:to>
    <xdr:sp macro="" textlink="">
      <xdr:nvSpPr>
        <xdr:cNvPr id="532" name="フローチャート: 判断 531"/>
        <xdr:cNvSpPr/>
      </xdr:nvSpPr>
      <xdr:spPr>
        <a:xfrm>
          <a:off x="12763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25400</xdr:rowOff>
    </xdr:from>
    <xdr:ext cx="469265" cy="259080"/>
    <xdr:sp macro="" textlink="">
      <xdr:nvSpPr>
        <xdr:cNvPr id="533" name="テキスト ボックス 532"/>
        <xdr:cNvSpPr txBox="1"/>
      </xdr:nvSpPr>
      <xdr:spPr>
        <a:xfrm>
          <a:off x="12579350" y="6369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77470</xdr:rowOff>
    </xdr:from>
    <xdr:to>
      <xdr:col>85</xdr:col>
      <xdr:colOff>177800</xdr:colOff>
      <xdr:row>39</xdr:row>
      <xdr:rowOff>7620</xdr:rowOff>
    </xdr:to>
    <xdr:sp macro="" textlink="">
      <xdr:nvSpPr>
        <xdr:cNvPr id="539" name="楕円 538"/>
        <xdr:cNvSpPr/>
      </xdr:nvSpPr>
      <xdr:spPr>
        <a:xfrm>
          <a:off x="16268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36830</xdr:rowOff>
    </xdr:from>
    <xdr:ext cx="469900" cy="259080"/>
    <xdr:sp macro="" textlink="">
      <xdr:nvSpPr>
        <xdr:cNvPr id="540" name="災害復旧事業費該当値テキスト"/>
        <xdr:cNvSpPr txBox="1"/>
      </xdr:nvSpPr>
      <xdr:spPr>
        <a:xfrm>
          <a:off x="16370300" y="638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87630</xdr:rowOff>
    </xdr:from>
    <xdr:to>
      <xdr:col>81</xdr:col>
      <xdr:colOff>101600</xdr:colOff>
      <xdr:row>39</xdr:row>
      <xdr:rowOff>17780</xdr:rowOff>
    </xdr:to>
    <xdr:sp macro="" textlink="">
      <xdr:nvSpPr>
        <xdr:cNvPr id="541" name="楕円 540"/>
        <xdr:cNvSpPr/>
      </xdr:nvSpPr>
      <xdr:spPr>
        <a:xfrm>
          <a:off x="15430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8890</xdr:rowOff>
    </xdr:from>
    <xdr:ext cx="378460" cy="258445"/>
    <xdr:sp macro="" textlink="">
      <xdr:nvSpPr>
        <xdr:cNvPr id="542" name="テキスト ボックス 541"/>
        <xdr:cNvSpPr txBox="1"/>
      </xdr:nvSpPr>
      <xdr:spPr>
        <a:xfrm>
          <a:off x="15292070" y="6695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88265</xdr:rowOff>
    </xdr:from>
    <xdr:to>
      <xdr:col>76</xdr:col>
      <xdr:colOff>165100</xdr:colOff>
      <xdr:row>39</xdr:row>
      <xdr:rowOff>18415</xdr:rowOff>
    </xdr:to>
    <xdr:sp macro="" textlink="">
      <xdr:nvSpPr>
        <xdr:cNvPr id="543" name="楕円 542"/>
        <xdr:cNvSpPr/>
      </xdr:nvSpPr>
      <xdr:spPr>
        <a:xfrm>
          <a:off x="1454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9525</xdr:rowOff>
    </xdr:from>
    <xdr:ext cx="378460" cy="258445"/>
    <xdr:sp macro="" textlink="">
      <xdr:nvSpPr>
        <xdr:cNvPr id="544" name="テキスト ボックス 543"/>
        <xdr:cNvSpPr txBox="1"/>
      </xdr:nvSpPr>
      <xdr:spPr>
        <a:xfrm>
          <a:off x="14403070" y="6696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10160</xdr:rowOff>
    </xdr:from>
    <xdr:ext cx="313690" cy="259080"/>
    <xdr:sp macro="" textlink="">
      <xdr:nvSpPr>
        <xdr:cNvPr id="546" name="テキスト ボックス 545"/>
        <xdr:cNvSpPr txBox="1"/>
      </xdr:nvSpPr>
      <xdr:spPr>
        <a:xfrm>
          <a:off x="13546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88265</xdr:rowOff>
    </xdr:from>
    <xdr:to>
      <xdr:col>67</xdr:col>
      <xdr:colOff>101600</xdr:colOff>
      <xdr:row>39</xdr:row>
      <xdr:rowOff>18415</xdr:rowOff>
    </xdr:to>
    <xdr:sp macro="" textlink="">
      <xdr:nvSpPr>
        <xdr:cNvPr id="547" name="楕円 546"/>
        <xdr:cNvSpPr/>
      </xdr:nvSpPr>
      <xdr:spPr>
        <a:xfrm>
          <a:off x="1276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9525</xdr:rowOff>
    </xdr:from>
    <xdr:ext cx="378460" cy="258445"/>
    <xdr:sp macro="" textlink="">
      <xdr:nvSpPr>
        <xdr:cNvPr id="548" name="テキスト ボックス 547"/>
        <xdr:cNvSpPr txBox="1"/>
      </xdr:nvSpPr>
      <xdr:spPr>
        <a:xfrm>
          <a:off x="12625070" y="6696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4" name="テキスト ボックス 57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7" name="テキスト ボックス 57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0" name="テキスト ボックス 57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2" name="テキスト ボックス 58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1" name="テキスト ボックス 59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3" name="テキスト ボックス 59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5" name="テキスト ボックス 59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7" name="テキスト ボックス 59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09" name="テキスト ボックス 608"/>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11" name="テキスト ボックス 610"/>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15" name="テキスト ボックス 614"/>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17" name="テキスト ボックス 616"/>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19" name="テキスト ボックス 618"/>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5080</xdr:rowOff>
    </xdr:from>
    <xdr:to>
      <xdr:col>85</xdr:col>
      <xdr:colOff>126365</xdr:colOff>
      <xdr:row>78</xdr:row>
      <xdr:rowOff>158750</xdr:rowOff>
    </xdr:to>
    <xdr:cxnSp macro="">
      <xdr:nvCxnSpPr>
        <xdr:cNvPr id="623" name="直線コネクタ 622"/>
        <xdr:cNvCxnSpPr/>
      </xdr:nvCxnSpPr>
      <xdr:spPr>
        <a:xfrm flipV="1">
          <a:off x="16317595" y="12178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534670" cy="259080"/>
    <xdr:sp macro="" textlink="">
      <xdr:nvSpPr>
        <xdr:cNvPr id="624" name="公債費最小値テキスト"/>
        <xdr:cNvSpPr txBox="1"/>
      </xdr:nvSpPr>
      <xdr:spPr>
        <a:xfrm>
          <a:off x="16370300" y="1353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158750</xdr:rowOff>
    </xdr:from>
    <xdr:to>
      <xdr:col>86</xdr:col>
      <xdr:colOff>25400</xdr:colOff>
      <xdr:row>78</xdr:row>
      <xdr:rowOff>158750</xdr:rowOff>
    </xdr:to>
    <xdr:cxnSp macro="">
      <xdr:nvCxnSpPr>
        <xdr:cNvPr id="625" name="直線コネクタ 624"/>
        <xdr:cNvCxnSpPr/>
      </xdr:nvCxnSpPr>
      <xdr:spPr>
        <a:xfrm>
          <a:off x="16230600" y="1353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123190</xdr:rowOff>
    </xdr:from>
    <xdr:ext cx="598805" cy="258445"/>
    <xdr:sp macro="" textlink="">
      <xdr:nvSpPr>
        <xdr:cNvPr id="626" name="公債費最大値テキスト"/>
        <xdr:cNvSpPr txBox="1"/>
      </xdr:nvSpPr>
      <xdr:spPr>
        <a:xfrm>
          <a:off x="16370300" y="1195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134,640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5080</xdr:rowOff>
    </xdr:from>
    <xdr:to>
      <xdr:col>86</xdr:col>
      <xdr:colOff>25400</xdr:colOff>
      <xdr:row>71</xdr:row>
      <xdr:rowOff>5080</xdr:rowOff>
    </xdr:to>
    <xdr:cxnSp macro="">
      <xdr:nvCxnSpPr>
        <xdr:cNvPr id="627" name="直線コネクタ 626"/>
        <xdr:cNvCxnSpPr/>
      </xdr:nvCxnSpPr>
      <xdr:spPr>
        <a:xfrm>
          <a:off x="16230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99060</xdr:rowOff>
    </xdr:from>
    <xdr:to>
      <xdr:col>85</xdr:col>
      <xdr:colOff>127000</xdr:colOff>
      <xdr:row>73</xdr:row>
      <xdr:rowOff>81915</xdr:rowOff>
    </xdr:to>
    <xdr:cxnSp macro="">
      <xdr:nvCxnSpPr>
        <xdr:cNvPr id="628" name="直線コネクタ 627"/>
        <xdr:cNvCxnSpPr/>
      </xdr:nvCxnSpPr>
      <xdr:spPr>
        <a:xfrm>
          <a:off x="15481300" y="1244346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151130</xdr:rowOff>
    </xdr:from>
    <xdr:ext cx="534670" cy="259080"/>
    <xdr:sp macro="" textlink="">
      <xdr:nvSpPr>
        <xdr:cNvPr id="629" name="公債費平均値テキスト"/>
        <xdr:cNvSpPr txBox="1"/>
      </xdr:nvSpPr>
      <xdr:spPr>
        <a:xfrm>
          <a:off x="16370300" y="12838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1270</xdr:rowOff>
    </xdr:from>
    <xdr:to>
      <xdr:col>85</xdr:col>
      <xdr:colOff>177800</xdr:colOff>
      <xdr:row>75</xdr:row>
      <xdr:rowOff>102870</xdr:rowOff>
    </xdr:to>
    <xdr:sp macro="" textlink="">
      <xdr:nvSpPr>
        <xdr:cNvPr id="630" name="フローチャート: 判断 629"/>
        <xdr:cNvSpPr/>
      </xdr:nvSpPr>
      <xdr:spPr>
        <a:xfrm>
          <a:off x="162687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99060</xdr:rowOff>
    </xdr:from>
    <xdr:to>
      <xdr:col>81</xdr:col>
      <xdr:colOff>50800</xdr:colOff>
      <xdr:row>73</xdr:row>
      <xdr:rowOff>49530</xdr:rowOff>
    </xdr:to>
    <xdr:cxnSp macro="">
      <xdr:nvCxnSpPr>
        <xdr:cNvPr id="631" name="直線コネクタ 630"/>
        <xdr:cNvCxnSpPr/>
      </xdr:nvCxnSpPr>
      <xdr:spPr>
        <a:xfrm flipV="1">
          <a:off x="14592300" y="12443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166370</xdr:rowOff>
    </xdr:from>
    <xdr:to>
      <xdr:col>81</xdr:col>
      <xdr:colOff>101600</xdr:colOff>
      <xdr:row>75</xdr:row>
      <xdr:rowOff>96520</xdr:rowOff>
    </xdr:to>
    <xdr:sp macro="" textlink="">
      <xdr:nvSpPr>
        <xdr:cNvPr id="632" name="フローチャート: 判断 631"/>
        <xdr:cNvSpPr/>
      </xdr:nvSpPr>
      <xdr:spPr>
        <a:xfrm>
          <a:off x="154305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87630</xdr:rowOff>
    </xdr:from>
    <xdr:ext cx="534035" cy="258445"/>
    <xdr:sp macro="" textlink="">
      <xdr:nvSpPr>
        <xdr:cNvPr id="633" name="テキスト ボックス 632"/>
        <xdr:cNvSpPr txBox="1"/>
      </xdr:nvSpPr>
      <xdr:spPr>
        <a:xfrm>
          <a:off x="15213965" y="12946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49530</xdr:rowOff>
    </xdr:from>
    <xdr:to>
      <xdr:col>76</xdr:col>
      <xdr:colOff>114300</xdr:colOff>
      <xdr:row>73</xdr:row>
      <xdr:rowOff>74930</xdr:rowOff>
    </xdr:to>
    <xdr:cxnSp macro="">
      <xdr:nvCxnSpPr>
        <xdr:cNvPr id="634" name="直線コネクタ 633"/>
        <xdr:cNvCxnSpPr/>
      </xdr:nvCxnSpPr>
      <xdr:spPr>
        <a:xfrm flipV="1">
          <a:off x="13703300" y="125653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20320</xdr:rowOff>
    </xdr:from>
    <xdr:to>
      <xdr:col>76</xdr:col>
      <xdr:colOff>165100</xdr:colOff>
      <xdr:row>75</xdr:row>
      <xdr:rowOff>121920</xdr:rowOff>
    </xdr:to>
    <xdr:sp macro="" textlink="">
      <xdr:nvSpPr>
        <xdr:cNvPr id="635" name="フローチャート: 判断 634"/>
        <xdr:cNvSpPr/>
      </xdr:nvSpPr>
      <xdr:spPr>
        <a:xfrm>
          <a:off x="14541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113030</xdr:rowOff>
    </xdr:from>
    <xdr:ext cx="534035" cy="259080"/>
    <xdr:sp macro="" textlink="">
      <xdr:nvSpPr>
        <xdr:cNvPr id="636" name="テキスト ボックス 635"/>
        <xdr:cNvSpPr txBox="1"/>
      </xdr:nvSpPr>
      <xdr:spPr>
        <a:xfrm>
          <a:off x="14324965" y="1297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74930</xdr:rowOff>
    </xdr:from>
    <xdr:to>
      <xdr:col>71</xdr:col>
      <xdr:colOff>177800</xdr:colOff>
      <xdr:row>73</xdr:row>
      <xdr:rowOff>137160</xdr:rowOff>
    </xdr:to>
    <xdr:cxnSp macro="">
      <xdr:nvCxnSpPr>
        <xdr:cNvPr id="637" name="直線コネクタ 636"/>
        <xdr:cNvCxnSpPr/>
      </xdr:nvCxnSpPr>
      <xdr:spPr>
        <a:xfrm flipV="1">
          <a:off x="12814300" y="125907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38" name="フローチャート: 判断 637"/>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55245</xdr:rowOff>
    </xdr:from>
    <xdr:ext cx="534035" cy="258445"/>
    <xdr:sp macro="" textlink="">
      <xdr:nvSpPr>
        <xdr:cNvPr id="639" name="テキスト ボックス 638"/>
        <xdr:cNvSpPr txBox="1"/>
      </xdr:nvSpPr>
      <xdr:spPr>
        <a:xfrm>
          <a:off x="13435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30480</xdr:rowOff>
    </xdr:from>
    <xdr:to>
      <xdr:col>67</xdr:col>
      <xdr:colOff>101600</xdr:colOff>
      <xdr:row>75</xdr:row>
      <xdr:rowOff>132080</xdr:rowOff>
    </xdr:to>
    <xdr:sp macro="" textlink="">
      <xdr:nvSpPr>
        <xdr:cNvPr id="640" name="フローチャート: 判断 639"/>
        <xdr:cNvSpPr/>
      </xdr:nvSpPr>
      <xdr:spPr>
        <a:xfrm>
          <a:off x="12763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123190</xdr:rowOff>
    </xdr:from>
    <xdr:ext cx="534035" cy="258445"/>
    <xdr:sp macro="" textlink="">
      <xdr:nvSpPr>
        <xdr:cNvPr id="641" name="テキスト ボックス 640"/>
        <xdr:cNvSpPr txBox="1"/>
      </xdr:nvSpPr>
      <xdr:spPr>
        <a:xfrm>
          <a:off x="12546965" y="12981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73</xdr:row>
      <xdr:rowOff>31115</xdr:rowOff>
    </xdr:from>
    <xdr:to>
      <xdr:col>85</xdr:col>
      <xdr:colOff>177800</xdr:colOff>
      <xdr:row>73</xdr:row>
      <xdr:rowOff>132715</xdr:rowOff>
    </xdr:to>
    <xdr:sp macro="" textlink="">
      <xdr:nvSpPr>
        <xdr:cNvPr id="647" name="楕円 646"/>
        <xdr:cNvSpPr/>
      </xdr:nvSpPr>
      <xdr:spPr>
        <a:xfrm>
          <a:off x="162687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53975</xdr:rowOff>
    </xdr:from>
    <xdr:ext cx="534670" cy="258445"/>
    <xdr:sp macro="" textlink="">
      <xdr:nvSpPr>
        <xdr:cNvPr id="648" name="公債費該当値テキスト"/>
        <xdr:cNvSpPr txBox="1"/>
      </xdr:nvSpPr>
      <xdr:spPr>
        <a:xfrm>
          <a:off x="16370300" y="12398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48260</xdr:rowOff>
    </xdr:from>
    <xdr:to>
      <xdr:col>81</xdr:col>
      <xdr:colOff>101600</xdr:colOff>
      <xdr:row>72</xdr:row>
      <xdr:rowOff>149860</xdr:rowOff>
    </xdr:to>
    <xdr:sp macro="" textlink="">
      <xdr:nvSpPr>
        <xdr:cNvPr id="649" name="楕円 648"/>
        <xdr:cNvSpPr/>
      </xdr:nvSpPr>
      <xdr:spPr>
        <a:xfrm>
          <a:off x="15430500" y="123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166370</xdr:rowOff>
    </xdr:from>
    <xdr:ext cx="598170" cy="258445"/>
    <xdr:sp macro="" textlink="">
      <xdr:nvSpPr>
        <xdr:cNvPr id="650" name="テキスト ボックス 649"/>
        <xdr:cNvSpPr txBox="1"/>
      </xdr:nvSpPr>
      <xdr:spPr>
        <a:xfrm>
          <a:off x="15181580" y="12167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170180</xdr:rowOff>
    </xdr:from>
    <xdr:to>
      <xdr:col>76</xdr:col>
      <xdr:colOff>165100</xdr:colOff>
      <xdr:row>73</xdr:row>
      <xdr:rowOff>100330</xdr:rowOff>
    </xdr:to>
    <xdr:sp macro="" textlink="">
      <xdr:nvSpPr>
        <xdr:cNvPr id="651" name="楕円 650"/>
        <xdr:cNvSpPr/>
      </xdr:nvSpPr>
      <xdr:spPr>
        <a:xfrm>
          <a:off x="14541500" y="125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116840</xdr:rowOff>
    </xdr:from>
    <xdr:ext cx="534035" cy="259080"/>
    <xdr:sp macro="" textlink="">
      <xdr:nvSpPr>
        <xdr:cNvPr id="652" name="テキスト ボックス 651"/>
        <xdr:cNvSpPr txBox="1"/>
      </xdr:nvSpPr>
      <xdr:spPr>
        <a:xfrm>
          <a:off x="14324965" y="1228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24130</xdr:rowOff>
    </xdr:from>
    <xdr:to>
      <xdr:col>72</xdr:col>
      <xdr:colOff>38100</xdr:colOff>
      <xdr:row>73</xdr:row>
      <xdr:rowOff>125730</xdr:rowOff>
    </xdr:to>
    <xdr:sp macro="" textlink="">
      <xdr:nvSpPr>
        <xdr:cNvPr id="653" name="楕円 652"/>
        <xdr:cNvSpPr/>
      </xdr:nvSpPr>
      <xdr:spPr>
        <a:xfrm>
          <a:off x="136525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143510</xdr:rowOff>
    </xdr:from>
    <xdr:ext cx="534035" cy="258445"/>
    <xdr:sp macro="" textlink="">
      <xdr:nvSpPr>
        <xdr:cNvPr id="654" name="テキスト ボックス 653"/>
        <xdr:cNvSpPr txBox="1"/>
      </xdr:nvSpPr>
      <xdr:spPr>
        <a:xfrm>
          <a:off x="13435965" y="12316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86360</xdr:rowOff>
    </xdr:from>
    <xdr:to>
      <xdr:col>67</xdr:col>
      <xdr:colOff>101600</xdr:colOff>
      <xdr:row>74</xdr:row>
      <xdr:rowOff>16510</xdr:rowOff>
    </xdr:to>
    <xdr:sp macro="" textlink="">
      <xdr:nvSpPr>
        <xdr:cNvPr id="655" name="楕円 654"/>
        <xdr:cNvSpPr/>
      </xdr:nvSpPr>
      <xdr:spPr>
        <a:xfrm>
          <a:off x="12763500" y="12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33020</xdr:rowOff>
    </xdr:from>
    <xdr:ext cx="534035" cy="259080"/>
    <xdr:sp macro="" textlink="">
      <xdr:nvSpPr>
        <xdr:cNvPr id="656" name="テキスト ボックス 655"/>
        <xdr:cNvSpPr txBox="1"/>
      </xdr:nvSpPr>
      <xdr:spPr>
        <a:xfrm>
          <a:off x="12546965" y="1237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147320</xdr:rowOff>
    </xdr:from>
    <xdr:to>
      <xdr:col>85</xdr:col>
      <xdr:colOff>126365</xdr:colOff>
      <xdr:row>98</xdr:row>
      <xdr:rowOff>139065</xdr:rowOff>
    </xdr:to>
    <xdr:cxnSp macro="">
      <xdr:nvCxnSpPr>
        <xdr:cNvPr id="678" name="直線コネクタ 677"/>
        <xdr:cNvCxnSpPr/>
      </xdr:nvCxnSpPr>
      <xdr:spPr>
        <a:xfrm flipV="1">
          <a:off x="16317595" y="1557782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8445"/>
    <xdr:sp macro="" textlink="">
      <xdr:nvSpPr>
        <xdr:cNvPr id="679"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0" name="直線コネクタ 679"/>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93980</xdr:rowOff>
    </xdr:from>
    <xdr:ext cx="598805" cy="259080"/>
    <xdr:sp macro="" textlink="">
      <xdr:nvSpPr>
        <xdr:cNvPr id="681" name="積立金最大値テキスト"/>
        <xdr:cNvSpPr txBox="1"/>
      </xdr:nvSpPr>
      <xdr:spPr>
        <a:xfrm>
          <a:off x="16370300" y="15353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596,553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147320</xdr:rowOff>
    </xdr:from>
    <xdr:to>
      <xdr:col>86</xdr:col>
      <xdr:colOff>25400</xdr:colOff>
      <xdr:row>90</xdr:row>
      <xdr:rowOff>147320</xdr:rowOff>
    </xdr:to>
    <xdr:cxnSp macro="">
      <xdr:nvCxnSpPr>
        <xdr:cNvPr id="682" name="直線コネクタ 681"/>
        <xdr:cNvCxnSpPr/>
      </xdr:nvCxnSpPr>
      <xdr:spPr>
        <a:xfrm>
          <a:off x="16230600" y="1557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123190</xdr:rowOff>
    </xdr:from>
    <xdr:to>
      <xdr:col>85</xdr:col>
      <xdr:colOff>127000</xdr:colOff>
      <xdr:row>98</xdr:row>
      <xdr:rowOff>128270</xdr:rowOff>
    </xdr:to>
    <xdr:cxnSp macro="">
      <xdr:nvCxnSpPr>
        <xdr:cNvPr id="683" name="直線コネクタ 682"/>
        <xdr:cNvCxnSpPr/>
      </xdr:nvCxnSpPr>
      <xdr:spPr>
        <a:xfrm>
          <a:off x="15481300" y="169252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53340</xdr:rowOff>
    </xdr:from>
    <xdr:ext cx="534670" cy="258445"/>
    <xdr:sp macro="" textlink="">
      <xdr:nvSpPr>
        <xdr:cNvPr id="684" name="積立金平均値テキスト"/>
        <xdr:cNvSpPr txBox="1"/>
      </xdr:nvSpPr>
      <xdr:spPr>
        <a:xfrm>
          <a:off x="16370300" y="16683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30480</xdr:rowOff>
    </xdr:from>
    <xdr:to>
      <xdr:col>85</xdr:col>
      <xdr:colOff>177800</xdr:colOff>
      <xdr:row>98</xdr:row>
      <xdr:rowOff>132080</xdr:rowOff>
    </xdr:to>
    <xdr:sp macro="" textlink="">
      <xdr:nvSpPr>
        <xdr:cNvPr id="685" name="フローチャート: 判断 684"/>
        <xdr:cNvSpPr/>
      </xdr:nvSpPr>
      <xdr:spPr>
        <a:xfrm>
          <a:off x="162687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123190</xdr:rowOff>
    </xdr:from>
    <xdr:to>
      <xdr:col>81</xdr:col>
      <xdr:colOff>50800</xdr:colOff>
      <xdr:row>98</xdr:row>
      <xdr:rowOff>128905</xdr:rowOff>
    </xdr:to>
    <xdr:cxnSp macro="">
      <xdr:nvCxnSpPr>
        <xdr:cNvPr id="686" name="直線コネクタ 685"/>
        <xdr:cNvCxnSpPr/>
      </xdr:nvCxnSpPr>
      <xdr:spPr>
        <a:xfrm flipV="1">
          <a:off x="14592300" y="169252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33020</xdr:rowOff>
    </xdr:from>
    <xdr:to>
      <xdr:col>81</xdr:col>
      <xdr:colOff>101600</xdr:colOff>
      <xdr:row>98</xdr:row>
      <xdr:rowOff>134620</xdr:rowOff>
    </xdr:to>
    <xdr:sp macro="" textlink="">
      <xdr:nvSpPr>
        <xdr:cNvPr id="687" name="フローチャート: 判断 686"/>
        <xdr:cNvSpPr/>
      </xdr:nvSpPr>
      <xdr:spPr>
        <a:xfrm>
          <a:off x="15430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151130</xdr:rowOff>
    </xdr:from>
    <xdr:ext cx="534035" cy="259080"/>
    <xdr:sp macro="" textlink="">
      <xdr:nvSpPr>
        <xdr:cNvPr id="688" name="テキスト ボックス 687"/>
        <xdr:cNvSpPr txBox="1"/>
      </xdr:nvSpPr>
      <xdr:spPr>
        <a:xfrm>
          <a:off x="1521396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119380</xdr:rowOff>
    </xdr:from>
    <xdr:to>
      <xdr:col>76</xdr:col>
      <xdr:colOff>114300</xdr:colOff>
      <xdr:row>98</xdr:row>
      <xdr:rowOff>128905</xdr:rowOff>
    </xdr:to>
    <xdr:cxnSp macro="">
      <xdr:nvCxnSpPr>
        <xdr:cNvPr id="689" name="直線コネクタ 688"/>
        <xdr:cNvCxnSpPr/>
      </xdr:nvCxnSpPr>
      <xdr:spPr>
        <a:xfrm>
          <a:off x="13703300" y="169214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90" name="フローチャート: 判断 689"/>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34035" cy="258445"/>
    <xdr:sp macro="" textlink="">
      <xdr:nvSpPr>
        <xdr:cNvPr id="691" name="テキスト ボックス 690"/>
        <xdr:cNvSpPr txBox="1"/>
      </xdr:nvSpPr>
      <xdr:spPr>
        <a:xfrm>
          <a:off x="14324965"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119380</xdr:rowOff>
    </xdr:from>
    <xdr:to>
      <xdr:col>71</xdr:col>
      <xdr:colOff>177800</xdr:colOff>
      <xdr:row>98</xdr:row>
      <xdr:rowOff>132080</xdr:rowOff>
    </xdr:to>
    <xdr:cxnSp macro="">
      <xdr:nvCxnSpPr>
        <xdr:cNvPr id="692" name="直線コネクタ 691"/>
        <xdr:cNvCxnSpPr/>
      </xdr:nvCxnSpPr>
      <xdr:spPr>
        <a:xfrm flipV="1">
          <a:off x="12814300" y="169214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56515</xdr:rowOff>
    </xdr:from>
    <xdr:to>
      <xdr:col>72</xdr:col>
      <xdr:colOff>38100</xdr:colOff>
      <xdr:row>98</xdr:row>
      <xdr:rowOff>158115</xdr:rowOff>
    </xdr:to>
    <xdr:sp macro="" textlink="">
      <xdr:nvSpPr>
        <xdr:cNvPr id="693" name="フローチャート: 判断 692"/>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3175</xdr:rowOff>
    </xdr:from>
    <xdr:ext cx="534035" cy="259080"/>
    <xdr:sp macro="" textlink="">
      <xdr:nvSpPr>
        <xdr:cNvPr id="694" name="テキスト ボックス 693"/>
        <xdr:cNvSpPr txBox="1"/>
      </xdr:nvSpPr>
      <xdr:spPr>
        <a:xfrm>
          <a:off x="13435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695" name="フローチャート: 判断 694"/>
        <xdr:cNvSpPr/>
      </xdr:nvSpPr>
      <xdr:spPr>
        <a:xfrm>
          <a:off x="12763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5080</xdr:rowOff>
    </xdr:from>
    <xdr:ext cx="534035" cy="259080"/>
    <xdr:sp macro="" textlink="">
      <xdr:nvSpPr>
        <xdr:cNvPr id="696" name="テキスト ボックス 695"/>
        <xdr:cNvSpPr txBox="1"/>
      </xdr:nvSpPr>
      <xdr:spPr>
        <a:xfrm>
          <a:off x="12546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77470</xdr:rowOff>
    </xdr:from>
    <xdr:to>
      <xdr:col>85</xdr:col>
      <xdr:colOff>177800</xdr:colOff>
      <xdr:row>99</xdr:row>
      <xdr:rowOff>7620</xdr:rowOff>
    </xdr:to>
    <xdr:sp macro="" textlink="">
      <xdr:nvSpPr>
        <xdr:cNvPr id="702" name="楕円 701"/>
        <xdr:cNvSpPr/>
      </xdr:nvSpPr>
      <xdr:spPr>
        <a:xfrm>
          <a:off x="162687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8890</xdr:rowOff>
    </xdr:from>
    <xdr:ext cx="469900" cy="258445"/>
    <xdr:sp macro="" textlink="">
      <xdr:nvSpPr>
        <xdr:cNvPr id="703" name="積立金該当値テキスト"/>
        <xdr:cNvSpPr txBox="1"/>
      </xdr:nvSpPr>
      <xdr:spPr>
        <a:xfrm>
          <a:off x="16370300" y="16810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72390</xdr:rowOff>
    </xdr:from>
    <xdr:to>
      <xdr:col>81</xdr:col>
      <xdr:colOff>101600</xdr:colOff>
      <xdr:row>99</xdr:row>
      <xdr:rowOff>2540</xdr:rowOff>
    </xdr:to>
    <xdr:sp macro="" textlink="">
      <xdr:nvSpPr>
        <xdr:cNvPr id="704" name="楕円 703"/>
        <xdr:cNvSpPr/>
      </xdr:nvSpPr>
      <xdr:spPr>
        <a:xfrm>
          <a:off x="15430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165100</xdr:rowOff>
    </xdr:from>
    <xdr:ext cx="469265" cy="259080"/>
    <xdr:sp macro="" textlink="">
      <xdr:nvSpPr>
        <xdr:cNvPr id="705" name="テキスト ボックス 704"/>
        <xdr:cNvSpPr txBox="1"/>
      </xdr:nvSpPr>
      <xdr:spPr>
        <a:xfrm>
          <a:off x="15246350" y="1696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78105</xdr:rowOff>
    </xdr:from>
    <xdr:to>
      <xdr:col>76</xdr:col>
      <xdr:colOff>165100</xdr:colOff>
      <xdr:row>99</xdr:row>
      <xdr:rowOff>8255</xdr:rowOff>
    </xdr:to>
    <xdr:sp macro="" textlink="">
      <xdr:nvSpPr>
        <xdr:cNvPr id="706" name="楕円 705"/>
        <xdr:cNvSpPr/>
      </xdr:nvSpPr>
      <xdr:spPr>
        <a:xfrm>
          <a:off x="14541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170815</xdr:rowOff>
    </xdr:from>
    <xdr:ext cx="469265" cy="258445"/>
    <xdr:sp macro="" textlink="">
      <xdr:nvSpPr>
        <xdr:cNvPr id="707" name="テキスト ボックス 706"/>
        <xdr:cNvSpPr txBox="1"/>
      </xdr:nvSpPr>
      <xdr:spPr>
        <a:xfrm>
          <a:off x="14357350" y="16972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68580</xdr:rowOff>
    </xdr:from>
    <xdr:to>
      <xdr:col>72</xdr:col>
      <xdr:colOff>38100</xdr:colOff>
      <xdr:row>98</xdr:row>
      <xdr:rowOff>170180</xdr:rowOff>
    </xdr:to>
    <xdr:sp macro="" textlink="">
      <xdr:nvSpPr>
        <xdr:cNvPr id="708" name="楕円 707"/>
        <xdr:cNvSpPr/>
      </xdr:nvSpPr>
      <xdr:spPr>
        <a:xfrm>
          <a:off x="13652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161290</xdr:rowOff>
    </xdr:from>
    <xdr:ext cx="469265" cy="259080"/>
    <xdr:sp macro="" textlink="">
      <xdr:nvSpPr>
        <xdr:cNvPr id="709" name="テキスト ボックス 708"/>
        <xdr:cNvSpPr txBox="1"/>
      </xdr:nvSpPr>
      <xdr:spPr>
        <a:xfrm>
          <a:off x="13468350" y="16963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80645</xdr:rowOff>
    </xdr:from>
    <xdr:to>
      <xdr:col>67</xdr:col>
      <xdr:colOff>101600</xdr:colOff>
      <xdr:row>99</xdr:row>
      <xdr:rowOff>10795</xdr:rowOff>
    </xdr:to>
    <xdr:sp macro="" textlink="">
      <xdr:nvSpPr>
        <xdr:cNvPr id="710" name="楕円 709"/>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1905</xdr:rowOff>
    </xdr:from>
    <xdr:ext cx="469265" cy="259080"/>
    <xdr:sp macro="" textlink="">
      <xdr:nvSpPr>
        <xdr:cNvPr id="711" name="テキスト ボックス 710"/>
        <xdr:cNvSpPr txBox="1"/>
      </xdr:nvSpPr>
      <xdr:spPr>
        <a:xfrm>
          <a:off x="12579350" y="16975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71755</xdr:rowOff>
    </xdr:from>
    <xdr:to>
      <xdr:col>116</xdr:col>
      <xdr:colOff>62865</xdr:colOff>
      <xdr:row>38</xdr:row>
      <xdr:rowOff>139700</xdr:rowOff>
    </xdr:to>
    <xdr:cxnSp macro="">
      <xdr:nvCxnSpPr>
        <xdr:cNvPr id="733" name="直線コネクタ 732"/>
        <xdr:cNvCxnSpPr/>
      </xdr:nvCxnSpPr>
      <xdr:spPr>
        <a:xfrm flipV="1">
          <a:off x="22159595" y="53867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18415</xdr:rowOff>
    </xdr:from>
    <xdr:ext cx="534670" cy="258445"/>
    <xdr:sp macro="" textlink="">
      <xdr:nvSpPr>
        <xdr:cNvPr id="736" name="投資及び出資金最大値テキスト"/>
        <xdr:cNvSpPr txBox="1"/>
      </xdr:nvSpPr>
      <xdr:spPr>
        <a:xfrm>
          <a:off x="22212300" y="516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71755</xdr:rowOff>
    </xdr:from>
    <xdr:to>
      <xdr:col>116</xdr:col>
      <xdr:colOff>152400</xdr:colOff>
      <xdr:row>31</xdr:row>
      <xdr:rowOff>71755</xdr:rowOff>
    </xdr:to>
    <xdr:cxnSp macro="">
      <xdr:nvCxnSpPr>
        <xdr:cNvPr id="737" name="直線コネクタ 736"/>
        <xdr:cNvCxnSpPr/>
      </xdr:nvCxnSpPr>
      <xdr:spPr>
        <a:xfrm>
          <a:off x="22072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100965</xdr:rowOff>
    </xdr:from>
    <xdr:to>
      <xdr:col>116</xdr:col>
      <xdr:colOff>63500</xdr:colOff>
      <xdr:row>38</xdr:row>
      <xdr:rowOff>139700</xdr:rowOff>
    </xdr:to>
    <xdr:cxnSp macro="">
      <xdr:nvCxnSpPr>
        <xdr:cNvPr id="738" name="直線コネクタ 737"/>
        <xdr:cNvCxnSpPr/>
      </xdr:nvCxnSpPr>
      <xdr:spPr>
        <a:xfrm flipV="1">
          <a:off x="21323300" y="66160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146685</xdr:rowOff>
    </xdr:from>
    <xdr:ext cx="469900" cy="258445"/>
    <xdr:sp macro="" textlink="">
      <xdr:nvSpPr>
        <xdr:cNvPr id="739" name="投資及び出資金平均値テキスト"/>
        <xdr:cNvSpPr txBox="1"/>
      </xdr:nvSpPr>
      <xdr:spPr>
        <a:xfrm>
          <a:off x="22212300" y="6318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123825</xdr:rowOff>
    </xdr:from>
    <xdr:to>
      <xdr:col>116</xdr:col>
      <xdr:colOff>114300</xdr:colOff>
      <xdr:row>38</xdr:row>
      <xdr:rowOff>53975</xdr:rowOff>
    </xdr:to>
    <xdr:sp macro="" textlink="">
      <xdr:nvSpPr>
        <xdr:cNvPr id="740" name="フローチャート: 判断 739"/>
        <xdr:cNvSpPr/>
      </xdr:nvSpPr>
      <xdr:spPr>
        <a:xfrm>
          <a:off x="221107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123825</xdr:rowOff>
    </xdr:from>
    <xdr:to>
      <xdr:col>112</xdr:col>
      <xdr:colOff>38100</xdr:colOff>
      <xdr:row>38</xdr:row>
      <xdr:rowOff>53975</xdr:rowOff>
    </xdr:to>
    <xdr:sp macro="" textlink="">
      <xdr:nvSpPr>
        <xdr:cNvPr id="742" name="フローチャート: 判断 741"/>
        <xdr:cNvSpPr/>
      </xdr:nvSpPr>
      <xdr:spPr>
        <a:xfrm>
          <a:off x="21272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70485</xdr:rowOff>
    </xdr:from>
    <xdr:ext cx="469265" cy="259080"/>
    <xdr:sp macro="" textlink="">
      <xdr:nvSpPr>
        <xdr:cNvPr id="743" name="テキスト ボックス 742"/>
        <xdr:cNvSpPr txBox="1"/>
      </xdr:nvSpPr>
      <xdr:spPr>
        <a:xfrm>
          <a:off x="21088350" y="624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102235</xdr:rowOff>
    </xdr:from>
    <xdr:to>
      <xdr:col>107</xdr:col>
      <xdr:colOff>101600</xdr:colOff>
      <xdr:row>38</xdr:row>
      <xdr:rowOff>32385</xdr:rowOff>
    </xdr:to>
    <xdr:sp macro="" textlink="">
      <xdr:nvSpPr>
        <xdr:cNvPr id="745" name="フローチャート: 判断 744"/>
        <xdr:cNvSpPr/>
      </xdr:nvSpPr>
      <xdr:spPr>
        <a:xfrm>
          <a:off x="20383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48895</xdr:rowOff>
    </xdr:from>
    <xdr:ext cx="469265" cy="259080"/>
    <xdr:sp macro="" textlink="">
      <xdr:nvSpPr>
        <xdr:cNvPr id="746" name="テキスト ボックス 745"/>
        <xdr:cNvSpPr txBox="1"/>
      </xdr:nvSpPr>
      <xdr:spPr>
        <a:xfrm>
          <a:off x="20199350" y="6221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48" name="フローチャート: 判断 747"/>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9265" cy="258445"/>
    <xdr:sp macro="" textlink="">
      <xdr:nvSpPr>
        <xdr:cNvPr id="749" name="テキスト ボックス 748"/>
        <xdr:cNvSpPr txBox="1"/>
      </xdr:nvSpPr>
      <xdr:spPr>
        <a:xfrm>
          <a:off x="19310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132715</xdr:rowOff>
    </xdr:from>
    <xdr:to>
      <xdr:col>98</xdr:col>
      <xdr:colOff>38100</xdr:colOff>
      <xdr:row>38</xdr:row>
      <xdr:rowOff>63500</xdr:rowOff>
    </xdr:to>
    <xdr:sp macro="" textlink="">
      <xdr:nvSpPr>
        <xdr:cNvPr id="750" name="フローチャート: 判断 749"/>
        <xdr:cNvSpPr/>
      </xdr:nvSpPr>
      <xdr:spPr>
        <a:xfrm>
          <a:off x="18605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79375</xdr:rowOff>
    </xdr:from>
    <xdr:ext cx="469265" cy="258445"/>
    <xdr:sp macro="" textlink="">
      <xdr:nvSpPr>
        <xdr:cNvPr id="751" name="テキスト ボックス 750"/>
        <xdr:cNvSpPr txBox="1"/>
      </xdr:nvSpPr>
      <xdr:spPr>
        <a:xfrm>
          <a:off x="18421350" y="6251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50165</xdr:rowOff>
    </xdr:from>
    <xdr:to>
      <xdr:col>116</xdr:col>
      <xdr:colOff>114300</xdr:colOff>
      <xdr:row>38</xdr:row>
      <xdr:rowOff>151765</xdr:rowOff>
    </xdr:to>
    <xdr:sp macro="" textlink="">
      <xdr:nvSpPr>
        <xdr:cNvPr id="757" name="楕円 756"/>
        <xdr:cNvSpPr/>
      </xdr:nvSpPr>
      <xdr:spPr>
        <a:xfrm>
          <a:off x="22110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136525</xdr:rowOff>
    </xdr:from>
    <xdr:ext cx="378460" cy="258445"/>
    <xdr:sp macro="" textlink="">
      <xdr:nvSpPr>
        <xdr:cNvPr id="758" name="投資及び出資金該当値テキスト"/>
        <xdr:cNvSpPr txBox="1"/>
      </xdr:nvSpPr>
      <xdr:spPr>
        <a:xfrm>
          <a:off x="2221230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8" name="テキスト ボックス 77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6725" cy="258445"/>
    <xdr:sp macro="" textlink="">
      <xdr:nvSpPr>
        <xdr:cNvPr id="780" name="テキスト ボックス 779"/>
        <xdr:cNvSpPr txBox="1"/>
      </xdr:nvSpPr>
      <xdr:spPr>
        <a:xfrm>
          <a:off x="17820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2" name="テキスト ボックス 781"/>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4" name="テキスト ボックス 783"/>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6" name="テキスト ボックス 78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31115</xdr:rowOff>
    </xdr:from>
    <xdr:to>
      <xdr:col>116</xdr:col>
      <xdr:colOff>62865</xdr:colOff>
      <xdr:row>58</xdr:row>
      <xdr:rowOff>139700</xdr:rowOff>
    </xdr:to>
    <xdr:cxnSp macro="">
      <xdr:nvCxnSpPr>
        <xdr:cNvPr id="788" name="直線コネクタ 787"/>
        <xdr:cNvCxnSpPr/>
      </xdr:nvCxnSpPr>
      <xdr:spPr>
        <a:xfrm flipV="1">
          <a:off x="22159595" y="8603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9"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34670" cy="259080"/>
    <xdr:sp macro="" textlink="">
      <xdr:nvSpPr>
        <xdr:cNvPr id="791" name="貸付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31115</xdr:rowOff>
    </xdr:from>
    <xdr:to>
      <xdr:col>116</xdr:col>
      <xdr:colOff>152400</xdr:colOff>
      <xdr:row>50</xdr:row>
      <xdr:rowOff>31115</xdr:rowOff>
    </xdr:to>
    <xdr:cxnSp macro="">
      <xdr:nvCxnSpPr>
        <xdr:cNvPr id="792" name="直線コネクタ 791"/>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82550</xdr:rowOff>
    </xdr:from>
    <xdr:to>
      <xdr:col>116</xdr:col>
      <xdr:colOff>63500</xdr:colOff>
      <xdr:row>56</xdr:row>
      <xdr:rowOff>149225</xdr:rowOff>
    </xdr:to>
    <xdr:cxnSp macro="">
      <xdr:nvCxnSpPr>
        <xdr:cNvPr id="793" name="直線コネクタ 792"/>
        <xdr:cNvCxnSpPr/>
      </xdr:nvCxnSpPr>
      <xdr:spPr>
        <a:xfrm>
          <a:off x="21323300" y="968375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53340</xdr:rowOff>
    </xdr:from>
    <xdr:ext cx="469900" cy="258445"/>
    <xdr:sp macro="" textlink="">
      <xdr:nvSpPr>
        <xdr:cNvPr id="794" name="貸付金平均値テキスト"/>
        <xdr:cNvSpPr txBox="1"/>
      </xdr:nvSpPr>
      <xdr:spPr>
        <a:xfrm>
          <a:off x="22212300" y="9483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30480</xdr:rowOff>
    </xdr:from>
    <xdr:to>
      <xdr:col>116</xdr:col>
      <xdr:colOff>114300</xdr:colOff>
      <xdr:row>56</xdr:row>
      <xdr:rowOff>132080</xdr:rowOff>
    </xdr:to>
    <xdr:sp macro="" textlink="">
      <xdr:nvSpPr>
        <xdr:cNvPr id="795" name="フローチャート: 判断 794"/>
        <xdr:cNvSpPr/>
      </xdr:nvSpPr>
      <xdr:spPr>
        <a:xfrm>
          <a:off x="221107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82550</xdr:rowOff>
    </xdr:from>
    <xdr:to>
      <xdr:col>111</xdr:col>
      <xdr:colOff>177800</xdr:colOff>
      <xdr:row>56</xdr:row>
      <xdr:rowOff>88900</xdr:rowOff>
    </xdr:to>
    <xdr:cxnSp macro="">
      <xdr:nvCxnSpPr>
        <xdr:cNvPr id="796" name="直線コネクタ 795"/>
        <xdr:cNvCxnSpPr/>
      </xdr:nvCxnSpPr>
      <xdr:spPr>
        <a:xfrm flipV="1">
          <a:off x="20434300" y="9683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21590</xdr:rowOff>
    </xdr:from>
    <xdr:to>
      <xdr:col>112</xdr:col>
      <xdr:colOff>38100</xdr:colOff>
      <xdr:row>56</xdr:row>
      <xdr:rowOff>123190</xdr:rowOff>
    </xdr:to>
    <xdr:sp macro="" textlink="">
      <xdr:nvSpPr>
        <xdr:cNvPr id="797" name="フローチャート: 判断 796"/>
        <xdr:cNvSpPr/>
      </xdr:nvSpPr>
      <xdr:spPr>
        <a:xfrm>
          <a:off x="21272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139700</xdr:rowOff>
    </xdr:from>
    <xdr:ext cx="469265" cy="259080"/>
    <xdr:sp macro="" textlink="">
      <xdr:nvSpPr>
        <xdr:cNvPr id="798" name="テキスト ボックス 797"/>
        <xdr:cNvSpPr txBox="1"/>
      </xdr:nvSpPr>
      <xdr:spPr>
        <a:xfrm>
          <a:off x="21088350" y="9398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88900</xdr:rowOff>
    </xdr:from>
    <xdr:to>
      <xdr:col>107</xdr:col>
      <xdr:colOff>50800</xdr:colOff>
      <xdr:row>56</xdr:row>
      <xdr:rowOff>90805</xdr:rowOff>
    </xdr:to>
    <xdr:cxnSp macro="">
      <xdr:nvCxnSpPr>
        <xdr:cNvPr id="799" name="直線コネクタ 798"/>
        <xdr:cNvCxnSpPr/>
      </xdr:nvCxnSpPr>
      <xdr:spPr>
        <a:xfrm flipV="1">
          <a:off x="19545300" y="9690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38735</xdr:rowOff>
    </xdr:from>
    <xdr:to>
      <xdr:col>107</xdr:col>
      <xdr:colOff>101600</xdr:colOff>
      <xdr:row>56</xdr:row>
      <xdr:rowOff>140335</xdr:rowOff>
    </xdr:to>
    <xdr:sp macro="" textlink="">
      <xdr:nvSpPr>
        <xdr:cNvPr id="800" name="フローチャート: 判断 799"/>
        <xdr:cNvSpPr/>
      </xdr:nvSpPr>
      <xdr:spPr>
        <a:xfrm>
          <a:off x="20383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132080</xdr:rowOff>
    </xdr:from>
    <xdr:ext cx="469265" cy="258445"/>
    <xdr:sp macro="" textlink="">
      <xdr:nvSpPr>
        <xdr:cNvPr id="801" name="テキスト ボックス 800"/>
        <xdr:cNvSpPr txBox="1"/>
      </xdr:nvSpPr>
      <xdr:spPr>
        <a:xfrm>
          <a:off x="20199350" y="9733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90805</xdr:rowOff>
    </xdr:from>
    <xdr:to>
      <xdr:col>102</xdr:col>
      <xdr:colOff>114300</xdr:colOff>
      <xdr:row>56</xdr:row>
      <xdr:rowOff>102235</xdr:rowOff>
    </xdr:to>
    <xdr:cxnSp macro="">
      <xdr:nvCxnSpPr>
        <xdr:cNvPr id="802" name="直線コネクタ 801"/>
        <xdr:cNvCxnSpPr/>
      </xdr:nvCxnSpPr>
      <xdr:spPr>
        <a:xfrm flipV="1">
          <a:off x="18656300" y="9692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139700</xdr:rowOff>
    </xdr:from>
    <xdr:to>
      <xdr:col>102</xdr:col>
      <xdr:colOff>165100</xdr:colOff>
      <xdr:row>55</xdr:row>
      <xdr:rowOff>69850</xdr:rowOff>
    </xdr:to>
    <xdr:sp macro="" textlink="">
      <xdr:nvSpPr>
        <xdr:cNvPr id="803" name="フローチャート: 判断 802"/>
        <xdr:cNvSpPr/>
      </xdr:nvSpPr>
      <xdr:spPr>
        <a:xfrm>
          <a:off x="19494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53</xdr:row>
      <xdr:rowOff>86360</xdr:rowOff>
    </xdr:from>
    <xdr:ext cx="469265" cy="258445"/>
    <xdr:sp macro="" textlink="">
      <xdr:nvSpPr>
        <xdr:cNvPr id="804" name="テキスト ボックス 803"/>
        <xdr:cNvSpPr txBox="1"/>
      </xdr:nvSpPr>
      <xdr:spPr>
        <a:xfrm>
          <a:off x="19310350" y="9173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93980</xdr:rowOff>
    </xdr:from>
    <xdr:to>
      <xdr:col>98</xdr:col>
      <xdr:colOff>38100</xdr:colOff>
      <xdr:row>56</xdr:row>
      <xdr:rowOff>24130</xdr:rowOff>
    </xdr:to>
    <xdr:sp macro="" textlink="">
      <xdr:nvSpPr>
        <xdr:cNvPr id="805" name="フローチャート: 判断 804"/>
        <xdr:cNvSpPr/>
      </xdr:nvSpPr>
      <xdr:spPr>
        <a:xfrm>
          <a:off x="18605500" y="952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40640</xdr:rowOff>
    </xdr:from>
    <xdr:ext cx="469265" cy="258445"/>
    <xdr:sp macro="" textlink="">
      <xdr:nvSpPr>
        <xdr:cNvPr id="806" name="テキスト ボックス 805"/>
        <xdr:cNvSpPr txBox="1"/>
      </xdr:nvSpPr>
      <xdr:spPr>
        <a:xfrm>
          <a:off x="18421350" y="9298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98425</xdr:rowOff>
    </xdr:from>
    <xdr:to>
      <xdr:col>116</xdr:col>
      <xdr:colOff>114300</xdr:colOff>
      <xdr:row>57</xdr:row>
      <xdr:rowOff>29210</xdr:rowOff>
    </xdr:to>
    <xdr:sp macro="" textlink="">
      <xdr:nvSpPr>
        <xdr:cNvPr id="812" name="楕円 811"/>
        <xdr:cNvSpPr/>
      </xdr:nvSpPr>
      <xdr:spPr>
        <a:xfrm>
          <a:off x="221107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76835</xdr:rowOff>
    </xdr:from>
    <xdr:ext cx="469900" cy="258445"/>
    <xdr:sp macro="" textlink="">
      <xdr:nvSpPr>
        <xdr:cNvPr id="813" name="貸付金該当値テキスト"/>
        <xdr:cNvSpPr txBox="1"/>
      </xdr:nvSpPr>
      <xdr:spPr>
        <a:xfrm>
          <a:off x="22212300" y="9678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31750</xdr:rowOff>
    </xdr:from>
    <xdr:to>
      <xdr:col>112</xdr:col>
      <xdr:colOff>38100</xdr:colOff>
      <xdr:row>56</xdr:row>
      <xdr:rowOff>133350</xdr:rowOff>
    </xdr:to>
    <xdr:sp macro="" textlink="">
      <xdr:nvSpPr>
        <xdr:cNvPr id="814" name="楕円 813"/>
        <xdr:cNvSpPr/>
      </xdr:nvSpPr>
      <xdr:spPr>
        <a:xfrm>
          <a:off x="212725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124460</xdr:rowOff>
    </xdr:from>
    <xdr:ext cx="469265" cy="259080"/>
    <xdr:sp macro="" textlink="">
      <xdr:nvSpPr>
        <xdr:cNvPr id="815" name="テキスト ボックス 814"/>
        <xdr:cNvSpPr txBox="1"/>
      </xdr:nvSpPr>
      <xdr:spPr>
        <a:xfrm>
          <a:off x="21088350" y="9725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38100</xdr:rowOff>
    </xdr:from>
    <xdr:to>
      <xdr:col>107</xdr:col>
      <xdr:colOff>101600</xdr:colOff>
      <xdr:row>56</xdr:row>
      <xdr:rowOff>139700</xdr:rowOff>
    </xdr:to>
    <xdr:sp macro="" textlink="">
      <xdr:nvSpPr>
        <xdr:cNvPr id="816" name="楕円 815"/>
        <xdr:cNvSpPr/>
      </xdr:nvSpPr>
      <xdr:spPr>
        <a:xfrm>
          <a:off x="20383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156210</xdr:rowOff>
    </xdr:from>
    <xdr:ext cx="469265" cy="258445"/>
    <xdr:sp macro="" textlink="">
      <xdr:nvSpPr>
        <xdr:cNvPr id="817" name="テキスト ボックス 816"/>
        <xdr:cNvSpPr txBox="1"/>
      </xdr:nvSpPr>
      <xdr:spPr>
        <a:xfrm>
          <a:off x="20199350" y="9414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40640</xdr:rowOff>
    </xdr:from>
    <xdr:to>
      <xdr:col>102</xdr:col>
      <xdr:colOff>165100</xdr:colOff>
      <xdr:row>56</xdr:row>
      <xdr:rowOff>141605</xdr:rowOff>
    </xdr:to>
    <xdr:sp macro="" textlink="">
      <xdr:nvSpPr>
        <xdr:cNvPr id="818" name="楕円 817"/>
        <xdr:cNvSpPr/>
      </xdr:nvSpPr>
      <xdr:spPr>
        <a:xfrm>
          <a:off x="19494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132715</xdr:rowOff>
    </xdr:from>
    <xdr:ext cx="469265" cy="258445"/>
    <xdr:sp macro="" textlink="">
      <xdr:nvSpPr>
        <xdr:cNvPr id="819" name="テキスト ボックス 818"/>
        <xdr:cNvSpPr txBox="1"/>
      </xdr:nvSpPr>
      <xdr:spPr>
        <a:xfrm>
          <a:off x="19310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52070</xdr:rowOff>
    </xdr:from>
    <xdr:to>
      <xdr:col>98</xdr:col>
      <xdr:colOff>38100</xdr:colOff>
      <xdr:row>56</xdr:row>
      <xdr:rowOff>153035</xdr:rowOff>
    </xdr:to>
    <xdr:sp macro="" textlink="">
      <xdr:nvSpPr>
        <xdr:cNvPr id="820" name="楕円 819"/>
        <xdr:cNvSpPr/>
      </xdr:nvSpPr>
      <xdr:spPr>
        <a:xfrm>
          <a:off x="18605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144145</xdr:rowOff>
    </xdr:from>
    <xdr:ext cx="469265" cy="258445"/>
    <xdr:sp macro="" textlink="">
      <xdr:nvSpPr>
        <xdr:cNvPr id="821" name="テキスト ボックス 820"/>
        <xdr:cNvSpPr txBox="1"/>
      </xdr:nvSpPr>
      <xdr:spPr>
        <a:xfrm>
          <a:off x="18421350" y="9745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0" name="テキスト ボックス 82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2" name="テキスト ボックス 831"/>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4" name="テキスト ボックス 83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6" name="テキスト ボックス 83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8" name="テキスト ボックス 837"/>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2" name="テキスト ボックス 841"/>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153670</xdr:rowOff>
    </xdr:from>
    <xdr:to>
      <xdr:col>116</xdr:col>
      <xdr:colOff>62865</xdr:colOff>
      <xdr:row>78</xdr:row>
      <xdr:rowOff>166370</xdr:rowOff>
    </xdr:to>
    <xdr:cxnSp macro="">
      <xdr:nvCxnSpPr>
        <xdr:cNvPr id="846" name="直線コネクタ 845"/>
        <xdr:cNvCxnSpPr/>
      </xdr:nvCxnSpPr>
      <xdr:spPr>
        <a:xfrm flipV="1">
          <a:off x="22159595" y="1232662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169545</xdr:rowOff>
    </xdr:from>
    <xdr:ext cx="534670" cy="258445"/>
    <xdr:sp macro="" textlink="">
      <xdr:nvSpPr>
        <xdr:cNvPr id="847" name="繰出金最小値テキスト"/>
        <xdr:cNvSpPr txBox="1"/>
      </xdr:nvSpPr>
      <xdr:spPr>
        <a:xfrm>
          <a:off x="22212300" y="13542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166370</xdr:rowOff>
    </xdr:from>
    <xdr:to>
      <xdr:col>116</xdr:col>
      <xdr:colOff>152400</xdr:colOff>
      <xdr:row>78</xdr:row>
      <xdr:rowOff>166370</xdr:rowOff>
    </xdr:to>
    <xdr:cxnSp macro="">
      <xdr:nvCxnSpPr>
        <xdr:cNvPr id="848" name="直線コネクタ 847"/>
        <xdr:cNvCxnSpPr/>
      </xdr:nvCxnSpPr>
      <xdr:spPr>
        <a:xfrm>
          <a:off x="22072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100330</xdr:rowOff>
    </xdr:from>
    <xdr:ext cx="534670" cy="258445"/>
    <xdr:sp macro="" textlink="">
      <xdr:nvSpPr>
        <xdr:cNvPr id="849" name="繰出金最大値テキスト"/>
        <xdr:cNvSpPr txBox="1"/>
      </xdr:nvSpPr>
      <xdr:spPr>
        <a:xfrm>
          <a:off x="22212300" y="12101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86,269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153670</xdr:rowOff>
    </xdr:from>
    <xdr:to>
      <xdr:col>116</xdr:col>
      <xdr:colOff>152400</xdr:colOff>
      <xdr:row>71</xdr:row>
      <xdr:rowOff>153670</xdr:rowOff>
    </xdr:to>
    <xdr:cxnSp macro="">
      <xdr:nvCxnSpPr>
        <xdr:cNvPr id="850" name="直線コネクタ 849"/>
        <xdr:cNvCxnSpPr/>
      </xdr:nvCxnSpPr>
      <xdr:spPr>
        <a:xfrm>
          <a:off x="22072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22860</xdr:rowOff>
    </xdr:from>
    <xdr:to>
      <xdr:col>116</xdr:col>
      <xdr:colOff>63500</xdr:colOff>
      <xdr:row>73</xdr:row>
      <xdr:rowOff>99060</xdr:rowOff>
    </xdr:to>
    <xdr:cxnSp macro="">
      <xdr:nvCxnSpPr>
        <xdr:cNvPr id="851" name="直線コネクタ 850"/>
        <xdr:cNvCxnSpPr/>
      </xdr:nvCxnSpPr>
      <xdr:spPr>
        <a:xfrm flipV="1">
          <a:off x="21323300" y="125387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162560</xdr:rowOff>
    </xdr:from>
    <xdr:ext cx="534670" cy="259080"/>
    <xdr:sp macro="" textlink="">
      <xdr:nvSpPr>
        <xdr:cNvPr id="852" name="繰出金平均値テキスト"/>
        <xdr:cNvSpPr txBox="1"/>
      </xdr:nvSpPr>
      <xdr:spPr>
        <a:xfrm>
          <a:off x="22212300" y="12849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12065</xdr:rowOff>
    </xdr:from>
    <xdr:to>
      <xdr:col>116</xdr:col>
      <xdr:colOff>114300</xdr:colOff>
      <xdr:row>75</xdr:row>
      <xdr:rowOff>113665</xdr:rowOff>
    </xdr:to>
    <xdr:sp macro="" textlink="">
      <xdr:nvSpPr>
        <xdr:cNvPr id="853" name="フローチャート: 判断 852"/>
        <xdr:cNvSpPr/>
      </xdr:nvSpPr>
      <xdr:spPr>
        <a:xfrm>
          <a:off x="221107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99060</xdr:rowOff>
    </xdr:from>
    <xdr:to>
      <xdr:col>111</xdr:col>
      <xdr:colOff>177800</xdr:colOff>
      <xdr:row>73</xdr:row>
      <xdr:rowOff>105410</xdr:rowOff>
    </xdr:to>
    <xdr:cxnSp macro="">
      <xdr:nvCxnSpPr>
        <xdr:cNvPr id="854" name="直線コネクタ 853"/>
        <xdr:cNvCxnSpPr/>
      </xdr:nvCxnSpPr>
      <xdr:spPr>
        <a:xfrm flipV="1">
          <a:off x="20434300" y="126149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13335</xdr:rowOff>
    </xdr:from>
    <xdr:to>
      <xdr:col>112</xdr:col>
      <xdr:colOff>38100</xdr:colOff>
      <xdr:row>75</xdr:row>
      <xdr:rowOff>114935</xdr:rowOff>
    </xdr:to>
    <xdr:sp macro="" textlink="">
      <xdr:nvSpPr>
        <xdr:cNvPr id="855" name="フローチャート: 判断 854"/>
        <xdr:cNvSpPr/>
      </xdr:nvSpPr>
      <xdr:spPr>
        <a:xfrm>
          <a:off x="21272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106045</xdr:rowOff>
    </xdr:from>
    <xdr:ext cx="534035" cy="259080"/>
    <xdr:sp macro="" textlink="">
      <xdr:nvSpPr>
        <xdr:cNvPr id="856" name="テキスト ボックス 855"/>
        <xdr:cNvSpPr txBox="1"/>
      </xdr:nvSpPr>
      <xdr:spPr>
        <a:xfrm>
          <a:off x="21055965" y="12964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105410</xdr:rowOff>
    </xdr:from>
    <xdr:to>
      <xdr:col>107</xdr:col>
      <xdr:colOff>50800</xdr:colOff>
      <xdr:row>73</xdr:row>
      <xdr:rowOff>128270</xdr:rowOff>
    </xdr:to>
    <xdr:cxnSp macro="">
      <xdr:nvCxnSpPr>
        <xdr:cNvPr id="857" name="直線コネクタ 856"/>
        <xdr:cNvCxnSpPr/>
      </xdr:nvCxnSpPr>
      <xdr:spPr>
        <a:xfrm flipV="1">
          <a:off x="19545300" y="12621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160655</xdr:rowOff>
    </xdr:from>
    <xdr:to>
      <xdr:col>107</xdr:col>
      <xdr:colOff>101600</xdr:colOff>
      <xdr:row>75</xdr:row>
      <xdr:rowOff>90805</xdr:rowOff>
    </xdr:to>
    <xdr:sp macro="" textlink="">
      <xdr:nvSpPr>
        <xdr:cNvPr id="858" name="フローチャート: 判断 857"/>
        <xdr:cNvSpPr/>
      </xdr:nvSpPr>
      <xdr:spPr>
        <a:xfrm>
          <a:off x="20383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81915</xdr:rowOff>
    </xdr:from>
    <xdr:ext cx="534035" cy="259080"/>
    <xdr:sp macro="" textlink="">
      <xdr:nvSpPr>
        <xdr:cNvPr id="859" name="テキスト ボックス 858"/>
        <xdr:cNvSpPr txBox="1"/>
      </xdr:nvSpPr>
      <xdr:spPr>
        <a:xfrm>
          <a:off x="20166965" y="12940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128270</xdr:rowOff>
    </xdr:from>
    <xdr:to>
      <xdr:col>102</xdr:col>
      <xdr:colOff>114300</xdr:colOff>
      <xdr:row>73</xdr:row>
      <xdr:rowOff>170815</xdr:rowOff>
    </xdr:to>
    <xdr:cxnSp macro="">
      <xdr:nvCxnSpPr>
        <xdr:cNvPr id="860" name="直線コネクタ 859"/>
        <xdr:cNvCxnSpPr/>
      </xdr:nvCxnSpPr>
      <xdr:spPr>
        <a:xfrm flipV="1">
          <a:off x="18656300" y="126441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45085</xdr:rowOff>
    </xdr:from>
    <xdr:to>
      <xdr:col>102</xdr:col>
      <xdr:colOff>165100</xdr:colOff>
      <xdr:row>75</xdr:row>
      <xdr:rowOff>146685</xdr:rowOff>
    </xdr:to>
    <xdr:sp macro="" textlink="">
      <xdr:nvSpPr>
        <xdr:cNvPr id="861" name="フローチャート: 判断 860"/>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137795</xdr:rowOff>
    </xdr:from>
    <xdr:ext cx="534035" cy="259080"/>
    <xdr:sp macro="" textlink="">
      <xdr:nvSpPr>
        <xdr:cNvPr id="862" name="テキスト ボックス 861"/>
        <xdr:cNvSpPr txBox="1"/>
      </xdr:nvSpPr>
      <xdr:spPr>
        <a:xfrm>
          <a:off x="19277965" y="1299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xdr:rowOff>
    </xdr:from>
    <xdr:to>
      <xdr:col>98</xdr:col>
      <xdr:colOff>38100</xdr:colOff>
      <xdr:row>75</xdr:row>
      <xdr:rowOff>118110</xdr:rowOff>
    </xdr:to>
    <xdr:sp macro="" textlink="">
      <xdr:nvSpPr>
        <xdr:cNvPr id="863" name="フローチャート: 判断 862"/>
        <xdr:cNvSpPr/>
      </xdr:nvSpPr>
      <xdr:spPr>
        <a:xfrm>
          <a:off x="18605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109220</xdr:rowOff>
    </xdr:from>
    <xdr:ext cx="534035" cy="258445"/>
    <xdr:sp macro="" textlink="">
      <xdr:nvSpPr>
        <xdr:cNvPr id="864" name="テキスト ボックス 863"/>
        <xdr:cNvSpPr txBox="1"/>
      </xdr:nvSpPr>
      <xdr:spPr>
        <a:xfrm>
          <a:off x="18388965" y="12967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143510</xdr:rowOff>
    </xdr:from>
    <xdr:to>
      <xdr:col>116</xdr:col>
      <xdr:colOff>114300</xdr:colOff>
      <xdr:row>73</xdr:row>
      <xdr:rowOff>73660</xdr:rowOff>
    </xdr:to>
    <xdr:sp macro="" textlink="">
      <xdr:nvSpPr>
        <xdr:cNvPr id="870" name="楕円 869"/>
        <xdr:cNvSpPr/>
      </xdr:nvSpPr>
      <xdr:spPr>
        <a:xfrm>
          <a:off x="22110700" y="124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166370</xdr:rowOff>
    </xdr:from>
    <xdr:ext cx="534670" cy="258445"/>
    <xdr:sp macro="" textlink="">
      <xdr:nvSpPr>
        <xdr:cNvPr id="871" name="繰出金該当値テキスト"/>
        <xdr:cNvSpPr txBox="1"/>
      </xdr:nvSpPr>
      <xdr:spPr>
        <a:xfrm>
          <a:off x="22212300" y="12339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48260</xdr:rowOff>
    </xdr:from>
    <xdr:to>
      <xdr:col>112</xdr:col>
      <xdr:colOff>38100</xdr:colOff>
      <xdr:row>73</xdr:row>
      <xdr:rowOff>149860</xdr:rowOff>
    </xdr:to>
    <xdr:sp macro="" textlink="">
      <xdr:nvSpPr>
        <xdr:cNvPr id="872" name="楕円 871"/>
        <xdr:cNvSpPr/>
      </xdr:nvSpPr>
      <xdr:spPr>
        <a:xfrm>
          <a:off x="21272500" y="125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166370</xdr:rowOff>
    </xdr:from>
    <xdr:ext cx="534035" cy="258445"/>
    <xdr:sp macro="" textlink="">
      <xdr:nvSpPr>
        <xdr:cNvPr id="873" name="テキスト ボックス 872"/>
        <xdr:cNvSpPr txBox="1"/>
      </xdr:nvSpPr>
      <xdr:spPr>
        <a:xfrm>
          <a:off x="21055965" y="12339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54610</xdr:rowOff>
    </xdr:from>
    <xdr:to>
      <xdr:col>107</xdr:col>
      <xdr:colOff>101600</xdr:colOff>
      <xdr:row>73</xdr:row>
      <xdr:rowOff>156210</xdr:rowOff>
    </xdr:to>
    <xdr:sp macro="" textlink="">
      <xdr:nvSpPr>
        <xdr:cNvPr id="874" name="楕円 873"/>
        <xdr:cNvSpPr/>
      </xdr:nvSpPr>
      <xdr:spPr>
        <a:xfrm>
          <a:off x="203835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1270</xdr:rowOff>
    </xdr:from>
    <xdr:ext cx="534035" cy="259080"/>
    <xdr:sp macro="" textlink="">
      <xdr:nvSpPr>
        <xdr:cNvPr id="875" name="テキスト ボックス 874"/>
        <xdr:cNvSpPr txBox="1"/>
      </xdr:nvSpPr>
      <xdr:spPr>
        <a:xfrm>
          <a:off x="20166965" y="1234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77470</xdr:rowOff>
    </xdr:from>
    <xdr:to>
      <xdr:col>102</xdr:col>
      <xdr:colOff>165100</xdr:colOff>
      <xdr:row>74</xdr:row>
      <xdr:rowOff>7620</xdr:rowOff>
    </xdr:to>
    <xdr:sp macro="" textlink="">
      <xdr:nvSpPr>
        <xdr:cNvPr id="876" name="楕円 875"/>
        <xdr:cNvSpPr/>
      </xdr:nvSpPr>
      <xdr:spPr>
        <a:xfrm>
          <a:off x="19494500" y="125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24130</xdr:rowOff>
    </xdr:from>
    <xdr:ext cx="534035" cy="259080"/>
    <xdr:sp macro="" textlink="">
      <xdr:nvSpPr>
        <xdr:cNvPr id="877" name="テキスト ボックス 876"/>
        <xdr:cNvSpPr txBox="1"/>
      </xdr:nvSpPr>
      <xdr:spPr>
        <a:xfrm>
          <a:off x="19277965" y="12368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120650</xdr:rowOff>
    </xdr:from>
    <xdr:to>
      <xdr:col>98</xdr:col>
      <xdr:colOff>38100</xdr:colOff>
      <xdr:row>74</xdr:row>
      <xdr:rowOff>50165</xdr:rowOff>
    </xdr:to>
    <xdr:sp macro="" textlink="">
      <xdr:nvSpPr>
        <xdr:cNvPr id="878" name="楕円 877"/>
        <xdr:cNvSpPr/>
      </xdr:nvSpPr>
      <xdr:spPr>
        <a:xfrm>
          <a:off x="18605500" y="12636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66675</xdr:rowOff>
    </xdr:from>
    <xdr:ext cx="534035" cy="258445"/>
    <xdr:sp macro="" textlink="">
      <xdr:nvSpPr>
        <xdr:cNvPr id="879" name="テキスト ボックス 878"/>
        <xdr:cNvSpPr txBox="1"/>
      </xdr:nvSpPr>
      <xdr:spPr>
        <a:xfrm>
          <a:off x="18388965" y="12411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8285" cy="258445"/>
    <xdr:sp macro="" textlink="">
      <xdr:nvSpPr>
        <xdr:cNvPr id="891" name="テキスト ボックス 890"/>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3" name="テキスト ボックス 892"/>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8285" cy="258445"/>
    <xdr:sp macro="" textlink="">
      <xdr:nvSpPr>
        <xdr:cNvPr id="895" name="テキスト ボックス 894"/>
        <xdr:cNvSpPr txBox="1"/>
      </xdr:nvSpPr>
      <xdr:spPr>
        <a:xfrm>
          <a:off x="18039080" y="15542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899" name="直線コネクタ 898"/>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0"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2"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5"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89</xdr:row>
      <xdr:rowOff>149860</xdr:rowOff>
    </xdr:from>
    <xdr:ext cx="248920" cy="259080"/>
    <xdr:sp macro="" textlink="">
      <xdr:nvSpPr>
        <xdr:cNvPr id="909" name="テキスト ボックス 908"/>
        <xdr:cNvSpPr txBox="1"/>
      </xdr:nvSpPr>
      <xdr:spPr>
        <a:xfrm>
          <a:off x="21198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8920" cy="259080"/>
    <xdr:sp macro="" textlink="">
      <xdr:nvSpPr>
        <xdr:cNvPr id="912" name="テキスト ボックス 911"/>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8920" cy="259080"/>
    <xdr:sp macro="" textlink="">
      <xdr:nvSpPr>
        <xdr:cNvPr id="915" name="テキスト ボックス 914"/>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8920" cy="259080"/>
    <xdr:sp macro="" textlink="">
      <xdr:nvSpPr>
        <xdr:cNvPr id="917" name="テキスト ボックス 916"/>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4"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8920" cy="259080"/>
    <xdr:sp macro="" textlink="">
      <xdr:nvSpPr>
        <xdr:cNvPr id="926" name="テキスト ボックス 925"/>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8920" cy="259080"/>
    <xdr:sp macro="" textlink="">
      <xdr:nvSpPr>
        <xdr:cNvPr id="928" name="テキスト ボックス 927"/>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8920" cy="259080"/>
    <xdr:sp macro="" textlink="">
      <xdr:nvSpPr>
        <xdr:cNvPr id="930" name="テキスト ボックス 929"/>
        <xdr:cNvSpPr txBox="1"/>
      </xdr:nvSpPr>
      <xdr:spPr>
        <a:xfrm>
          <a:off x="19420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8920" cy="259080"/>
    <xdr:sp macro="" textlink="">
      <xdr:nvSpPr>
        <xdr:cNvPr id="932" name="テキスト ボックス 931"/>
        <xdr:cNvSpPr txBox="1"/>
      </xdr:nvSpPr>
      <xdr:spPr>
        <a:xfrm>
          <a:off x="18531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歳出決算総額は、住民一人当たり</a:t>
          </a:r>
          <a:r>
            <a:rPr kumimoji="1" lang="en-US" altLang="ja-JP" sz="900">
              <a:latin typeface="ＭＳ Ｐゴシック"/>
              <a:ea typeface="ＭＳ Ｐゴシック"/>
            </a:rPr>
            <a:t>553,953</a:t>
          </a:r>
          <a:r>
            <a:rPr kumimoji="1" lang="ja-JP" altLang="en-US" sz="900">
              <a:latin typeface="ＭＳ Ｐゴシック"/>
              <a:ea typeface="ＭＳ Ｐゴシック"/>
            </a:rPr>
            <a:t>円となっており、前年度（</a:t>
          </a:r>
          <a:r>
            <a:rPr kumimoji="1" lang="en-US" altLang="ja-JP" sz="900">
              <a:latin typeface="ＭＳ Ｐゴシック"/>
              <a:ea typeface="ＭＳ Ｐゴシック"/>
            </a:rPr>
            <a:t>574,108</a:t>
          </a:r>
          <a:r>
            <a:rPr kumimoji="1" lang="ja-JP" altLang="en-US" sz="900">
              <a:latin typeface="ＭＳ Ｐゴシック"/>
              <a:ea typeface="ＭＳ Ｐゴシック"/>
            </a:rPr>
            <a:t>円）と比較して、減少した。</a:t>
          </a:r>
          <a:endParaRPr kumimoji="1" lang="en-US" altLang="ja-JP" sz="900">
            <a:latin typeface="ＭＳ Ｐゴシック"/>
            <a:ea typeface="ＭＳ Ｐゴシック"/>
          </a:endParaRPr>
        </a:p>
        <a:p>
          <a:r>
            <a:rPr kumimoji="1" lang="ja-JP" altLang="en-US" sz="900">
              <a:latin typeface="ＭＳ Ｐゴシック"/>
              <a:ea typeface="ＭＳ Ｐゴシック"/>
            </a:rPr>
            <a:t>人件費は、</a:t>
          </a:r>
          <a:r>
            <a:rPr kumimoji="1" lang="en-US" altLang="ja-JP" sz="900">
              <a:latin typeface="ＭＳ Ｐゴシック"/>
              <a:ea typeface="ＭＳ Ｐゴシック"/>
            </a:rPr>
            <a:t>87,552</a:t>
          </a:r>
          <a:r>
            <a:rPr kumimoji="1" lang="ja-JP" altLang="en-US" sz="900">
              <a:latin typeface="ＭＳ Ｐゴシック"/>
              <a:ea typeface="ＭＳ Ｐゴシック"/>
            </a:rPr>
            <a:t>円となっており</a:t>
          </a:r>
          <a:r>
            <a:rPr kumimoji="1" lang="ja-JP" altLang="en-US" sz="900">
              <a:solidFill>
                <a:schemeClr val="tx1"/>
              </a:solidFill>
              <a:latin typeface="ＭＳ Ｐゴシック"/>
              <a:ea typeface="ＭＳ Ｐゴシック"/>
            </a:rPr>
            <a:t>、人件費総額は退職者数</a:t>
          </a:r>
          <a:r>
            <a:rPr kumimoji="1" lang="ja-JP" altLang="en-US" sz="900">
              <a:latin typeface="ＭＳ Ｐゴシック"/>
              <a:ea typeface="ＭＳ Ｐゴシック"/>
            </a:rPr>
            <a:t>の減少に伴う退職手当負担金の減により減少したものの、一人当たりの額は人口減少により前年度と比較して微増した。年齢構成のバランスに配慮しながら、「にかほ市行財政改革大綱」に基づいた定員管理等の徹底により人件費を抑制する取組を継続する必要がある。</a:t>
          </a:r>
          <a:endParaRPr kumimoji="1" lang="en-US" altLang="ja-JP" sz="900">
            <a:latin typeface="ＭＳ Ｐゴシック"/>
            <a:ea typeface="ＭＳ Ｐゴシック"/>
          </a:endParaRPr>
        </a:p>
        <a:p>
          <a:r>
            <a:rPr kumimoji="1" lang="ja-JP" altLang="en-US" sz="900">
              <a:latin typeface="ＭＳ Ｐゴシック"/>
              <a:ea typeface="ＭＳ Ｐゴシック"/>
            </a:rPr>
            <a:t>物件費は、</a:t>
          </a:r>
          <a:r>
            <a:rPr kumimoji="1" lang="en-US" altLang="ja-JP" sz="900">
              <a:latin typeface="ＭＳ Ｐゴシック"/>
              <a:ea typeface="ＭＳ Ｐゴシック"/>
            </a:rPr>
            <a:t>90,492</a:t>
          </a:r>
          <a:r>
            <a:rPr kumimoji="1" lang="ja-JP" altLang="en-US" sz="900">
              <a:latin typeface="ＭＳ Ｐゴシック"/>
              <a:ea typeface="ＭＳ Ｐゴシック"/>
            </a:rPr>
            <a:t>円で前年度（</a:t>
          </a:r>
          <a:r>
            <a:rPr kumimoji="1" lang="en-US" altLang="ja-JP" sz="900">
              <a:latin typeface="ＭＳ Ｐゴシック"/>
              <a:ea typeface="ＭＳ Ｐゴシック"/>
            </a:rPr>
            <a:t>80,945</a:t>
          </a:r>
          <a:r>
            <a:rPr kumimoji="1" lang="ja-JP" altLang="en-US" sz="900">
              <a:latin typeface="ＭＳ Ｐゴシック"/>
              <a:ea typeface="ＭＳ Ｐゴシック"/>
            </a:rPr>
            <a:t>円）より増加し、類似団体平均も上回っている。これは、フェライト子ども科学館リニューアル事業や廃止石油坑井封鎖事業</a:t>
          </a:r>
          <a:r>
            <a:rPr kumimoji="1" lang="ja-JP" altLang="en-US" sz="900">
              <a:solidFill>
                <a:schemeClr val="tx1"/>
              </a:solidFill>
              <a:latin typeface="ＭＳ Ｐゴシック"/>
              <a:ea typeface="ＭＳ Ｐゴシック"/>
            </a:rPr>
            <a:t>等に係る委託料の増</a:t>
          </a:r>
          <a:r>
            <a:rPr kumimoji="1" lang="ja-JP" altLang="en-US" sz="900">
              <a:latin typeface="ＭＳ Ｐゴシック"/>
              <a:ea typeface="ＭＳ Ｐゴシック"/>
            </a:rPr>
            <a:t>が主な要因である。</a:t>
          </a:r>
          <a:endParaRPr kumimoji="1" lang="en-US" altLang="ja-JP" sz="900">
            <a:latin typeface="ＭＳ Ｐゴシック"/>
            <a:ea typeface="ＭＳ Ｐゴシック"/>
          </a:endParaRPr>
        </a:p>
        <a:p>
          <a:r>
            <a:rPr kumimoji="1" lang="ja-JP" altLang="en-US" sz="900">
              <a:latin typeface="ＭＳ Ｐゴシック"/>
              <a:ea typeface="ＭＳ Ｐゴシック"/>
            </a:rPr>
            <a:t>普通建設事業費は、</a:t>
          </a:r>
          <a:r>
            <a:rPr kumimoji="1" lang="en-US" altLang="ja-JP" sz="900">
              <a:latin typeface="ＭＳ Ｐゴシック"/>
              <a:ea typeface="ＭＳ Ｐゴシック"/>
            </a:rPr>
            <a:t>51,754</a:t>
          </a:r>
          <a:r>
            <a:rPr kumimoji="1" lang="ja-JP" altLang="en-US" sz="900">
              <a:latin typeface="ＭＳ Ｐゴシック"/>
              <a:ea typeface="ＭＳ Ｐゴシック"/>
            </a:rPr>
            <a:t>円と直近</a:t>
          </a:r>
          <a:r>
            <a:rPr kumimoji="1" lang="en-US" altLang="ja-JP" sz="900">
              <a:latin typeface="ＭＳ Ｐゴシック"/>
              <a:ea typeface="ＭＳ Ｐゴシック"/>
            </a:rPr>
            <a:t>5</a:t>
          </a:r>
          <a:r>
            <a:rPr kumimoji="1" lang="ja-JP" altLang="en-US" sz="900">
              <a:latin typeface="ＭＳ Ｐゴシック"/>
              <a:ea typeface="ＭＳ Ｐゴシック"/>
            </a:rPr>
            <a:t>年間で最も低い水準となっており、類似団体平均も下回った。大型事業の熱回収施設（一般廃棄物処理場）整備事業の進捗や象潟小学校大規模改修事業が完了したことが主な要因である。</a:t>
          </a:r>
          <a:endParaRPr kumimoji="1" lang="en-US" altLang="ja-JP" sz="900">
            <a:latin typeface="ＭＳ Ｐゴシック"/>
            <a:ea typeface="ＭＳ Ｐゴシック"/>
          </a:endParaRPr>
        </a:p>
        <a:p>
          <a:r>
            <a:rPr kumimoji="1" lang="ja-JP" altLang="en-US" sz="900">
              <a:latin typeface="ＭＳ Ｐゴシック"/>
              <a:ea typeface="ＭＳ Ｐゴシック"/>
            </a:rPr>
            <a:t>公債費は、</a:t>
          </a:r>
          <a:r>
            <a:rPr kumimoji="1" lang="en-US" altLang="ja-JP" sz="900">
              <a:latin typeface="ＭＳ Ｐゴシック"/>
              <a:ea typeface="ＭＳ Ｐゴシック"/>
            </a:rPr>
            <a:t>96,055</a:t>
          </a:r>
          <a:r>
            <a:rPr kumimoji="1" lang="ja-JP" altLang="en-US" sz="900">
              <a:latin typeface="ＭＳ Ｐゴシック"/>
              <a:ea typeface="ＭＳ Ｐゴシック"/>
            </a:rPr>
            <a:t>円と前年度（</a:t>
          </a:r>
          <a:r>
            <a:rPr kumimoji="1" lang="en-US" altLang="ja-JP" sz="900">
              <a:latin typeface="ＭＳ Ｐゴシック"/>
              <a:ea typeface="ＭＳ Ｐゴシック"/>
            </a:rPr>
            <a:t>110,222</a:t>
          </a:r>
          <a:r>
            <a:rPr kumimoji="1" lang="ja-JP" altLang="en-US" sz="900">
              <a:latin typeface="ＭＳ Ｐゴシック"/>
              <a:ea typeface="ＭＳ Ｐゴシック"/>
            </a:rPr>
            <a:t>円）から減少した。これは、任意繰上償還額の縮小が主な要因である。また、類似団体平均を大きく上回っているのは、</a:t>
          </a:r>
          <a:r>
            <a:rPr kumimoji="1" lang="en-US" altLang="ja-JP" sz="900">
              <a:latin typeface="ＭＳ Ｐゴシック"/>
              <a:ea typeface="ＭＳ Ｐゴシック"/>
            </a:rPr>
            <a:t>19</a:t>
          </a:r>
          <a:r>
            <a:rPr kumimoji="1" lang="ja-JP" altLang="en-US" sz="900">
              <a:latin typeface="ＭＳ Ｐゴシック"/>
              <a:ea typeface="ＭＳ Ｐゴシック"/>
            </a:rPr>
            <a:t>年度から毎年数億円規模の任意繰上償還を実施しているためである</a:t>
          </a:r>
          <a:r>
            <a:rPr kumimoji="1" lang="ja-JP" altLang="en-US" sz="900">
              <a:solidFill>
                <a:schemeClr val="tx1"/>
              </a:solidFill>
              <a:latin typeface="ＭＳ Ｐゴシック"/>
              <a:ea typeface="ＭＳ Ｐゴシック"/>
            </a:rPr>
            <a:t>。中長期的</a:t>
          </a:r>
          <a:r>
            <a:rPr kumimoji="1" lang="ja-JP" altLang="en-US" sz="900">
              <a:latin typeface="ＭＳ Ｐゴシック"/>
              <a:ea typeface="ＭＳ Ｐゴシック"/>
            </a:rPr>
            <a:t>に見れば将来支払うべき償還利子の軽減に大きな効果があり、将来負担の軽減に寄与している。今後も事業実施や財源などの状況を勘案しながら地方債の新規発行を抑制し、公債費負担の健全化を図る。</a:t>
          </a:r>
          <a:endParaRPr kumimoji="1" lang="en-US" altLang="ja-JP" sz="900">
            <a:latin typeface="ＭＳ Ｐゴシック"/>
            <a:ea typeface="ＭＳ Ｐゴシック"/>
          </a:endParaRPr>
        </a:p>
        <a:p>
          <a:r>
            <a:rPr kumimoji="1" lang="ja-JP" altLang="en-US" sz="900">
              <a:latin typeface="ＭＳ Ｐゴシック"/>
              <a:ea typeface="ＭＳ Ｐゴシック"/>
            </a:rPr>
            <a:t>繰出金は、</a:t>
          </a:r>
          <a:r>
            <a:rPr kumimoji="1" lang="en-US" altLang="ja-JP" sz="900">
              <a:latin typeface="ＭＳ Ｐゴシック"/>
              <a:ea typeface="ＭＳ Ｐゴシック"/>
            </a:rPr>
            <a:t>75,148</a:t>
          </a:r>
          <a:r>
            <a:rPr kumimoji="1" lang="ja-JP" altLang="en-US" sz="900">
              <a:latin typeface="ＭＳ Ｐゴシック"/>
              <a:ea typeface="ＭＳ Ｐゴシック"/>
            </a:rPr>
            <a:t>円で類似団体平均を大きく上回り高止まりの傾向となっているが、これは公共下水道事業が継続中で繰出額が増加しているためである。繰出金に過度な依存をしないよう資本費平準化債の発行とともに使用料金見直し等の公営企業の経営改善により繰出額の抑制を図る。</a:t>
          </a:r>
          <a:endParaRPr kumimoji="1" lang="en-US" altLang="ja-JP" sz="900">
            <a:solidFill>
              <a:srgbClr val="FF0000"/>
            </a:solidFill>
            <a:latin typeface="ＭＳ Ｐゴシック"/>
            <a:ea typeface="ＭＳ Ｐゴシック"/>
          </a:endParaRPr>
        </a:p>
        <a:p>
          <a:r>
            <a:rPr kumimoji="1" lang="ja-JP" altLang="en-US" sz="900">
              <a:solidFill>
                <a:schemeClr val="tx1"/>
              </a:solidFill>
              <a:latin typeface="ＭＳ Ｐゴシック"/>
              <a:ea typeface="ＭＳ Ｐゴシック"/>
            </a:rPr>
            <a:t>扶助費は、</a:t>
          </a:r>
          <a:r>
            <a:rPr kumimoji="1" lang="en-US" altLang="ja-JP" sz="900">
              <a:solidFill>
                <a:schemeClr val="tx1"/>
              </a:solidFill>
              <a:latin typeface="ＭＳ Ｐゴシック"/>
              <a:ea typeface="ＭＳ Ｐゴシック"/>
            </a:rPr>
            <a:t>92,168</a:t>
          </a:r>
          <a:r>
            <a:rPr kumimoji="1" lang="ja-JP" altLang="en-US" sz="900">
              <a:solidFill>
                <a:schemeClr val="tx1"/>
              </a:solidFill>
              <a:latin typeface="ＭＳ Ｐゴシック"/>
              <a:ea typeface="ＭＳ Ｐゴシック"/>
            </a:rPr>
            <a:t>円となっており前年度から増加した。児童福祉費の減等により扶助費総額は減少したが、人口減少により一人当たりの額が微増したためである。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24,707
24,615
241.13
13,953,545
13,686,529
189,933
9,187,769
15,125,599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72.7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1270</xdr:rowOff>
    </xdr:from>
    <xdr:to>
      <xdr:col>24</xdr:col>
      <xdr:colOff>62865</xdr:colOff>
      <xdr:row>37</xdr:row>
      <xdr:rowOff>168275</xdr:rowOff>
    </xdr:to>
    <xdr:cxnSp macro="">
      <xdr:nvCxnSpPr>
        <xdr:cNvPr id="56" name="直線コネクタ 55"/>
        <xdr:cNvCxnSpPr/>
      </xdr:nvCxnSpPr>
      <xdr:spPr>
        <a:xfrm flipV="1">
          <a:off x="4633595" y="531622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xdr:rowOff>
    </xdr:from>
    <xdr:ext cx="469900" cy="259080"/>
    <xdr:sp macro="" textlink="">
      <xdr:nvSpPr>
        <xdr:cNvPr id="57" name="議会費最小値テキスト"/>
        <xdr:cNvSpPr txBox="1"/>
      </xdr:nvSpPr>
      <xdr:spPr>
        <a:xfrm>
          <a:off x="468630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168275</xdr:rowOff>
    </xdr:from>
    <xdr:to>
      <xdr:col>24</xdr:col>
      <xdr:colOff>152400</xdr:colOff>
      <xdr:row>37</xdr:row>
      <xdr:rowOff>168275</xdr:rowOff>
    </xdr:to>
    <xdr:cxnSp macro="">
      <xdr:nvCxnSpPr>
        <xdr:cNvPr id="58" name="直線コネクタ 57"/>
        <xdr:cNvCxnSpPr/>
      </xdr:nvCxnSpPr>
      <xdr:spPr>
        <a:xfrm>
          <a:off x="4546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119380</xdr:rowOff>
    </xdr:from>
    <xdr:ext cx="469900" cy="259080"/>
    <xdr:sp macro="" textlink="">
      <xdr:nvSpPr>
        <xdr:cNvPr id="59" name="議会費最大値テキスト"/>
        <xdr:cNvSpPr txBox="1"/>
      </xdr:nvSpPr>
      <xdr:spPr>
        <a:xfrm>
          <a:off x="4686300" y="509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9,428</a:t>
          </a:r>
          <a:endParaRPr kumimoji="1" lang="ja-JP" altLang="en-US" sz="1000" b="1">
            <a:latin typeface="ＭＳ Ｐゴシック"/>
          </a:endParaRPr>
        </a:p>
      </xdr:txBody>
    </xdr:sp>
    <xdr:clientData/>
  </xdr:oneCellAnchor>
  <xdr:twoCellAnchor>
    <xdr:from>
      <xdr:col>23</xdr:col>
      <xdr:colOff>165100</xdr:colOff>
      <xdr:row>31</xdr:row>
      <xdr:rowOff>1270</xdr:rowOff>
    </xdr:from>
    <xdr:to>
      <xdr:col>24</xdr:col>
      <xdr:colOff>152400</xdr:colOff>
      <xdr:row>31</xdr:row>
      <xdr:rowOff>1270</xdr:rowOff>
    </xdr:to>
    <xdr:cxnSp macro="">
      <xdr:nvCxnSpPr>
        <xdr:cNvPr id="60" name="直線コネクタ 59"/>
        <xdr:cNvCxnSpPr/>
      </xdr:nvCxnSpPr>
      <xdr:spPr>
        <a:xfrm>
          <a:off x="4546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124460</xdr:rowOff>
    </xdr:from>
    <xdr:to>
      <xdr:col>24</xdr:col>
      <xdr:colOff>63500</xdr:colOff>
      <xdr:row>35</xdr:row>
      <xdr:rowOff>164465</xdr:rowOff>
    </xdr:to>
    <xdr:cxnSp macro="">
      <xdr:nvCxnSpPr>
        <xdr:cNvPr id="61" name="直線コネクタ 60"/>
        <xdr:cNvCxnSpPr/>
      </xdr:nvCxnSpPr>
      <xdr:spPr>
        <a:xfrm flipV="1">
          <a:off x="3797300" y="61252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93345</xdr:rowOff>
    </xdr:from>
    <xdr:ext cx="469900" cy="259080"/>
    <xdr:sp macro="" textlink="">
      <xdr:nvSpPr>
        <xdr:cNvPr id="62" name="議会費平均値テキスト"/>
        <xdr:cNvSpPr txBox="1"/>
      </xdr:nvSpPr>
      <xdr:spPr>
        <a:xfrm>
          <a:off x="4686300" y="6094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63" name="フローチャート: 判断 62"/>
        <xdr:cNvSpPr/>
      </xdr:nvSpPr>
      <xdr:spPr>
        <a:xfrm>
          <a:off x="45847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139700</xdr:rowOff>
    </xdr:from>
    <xdr:to>
      <xdr:col>19</xdr:col>
      <xdr:colOff>177800</xdr:colOff>
      <xdr:row>35</xdr:row>
      <xdr:rowOff>164465</xdr:rowOff>
    </xdr:to>
    <xdr:cxnSp macro="">
      <xdr:nvCxnSpPr>
        <xdr:cNvPr id="64" name="直線コネクタ 63"/>
        <xdr:cNvCxnSpPr/>
      </xdr:nvCxnSpPr>
      <xdr:spPr>
        <a:xfrm>
          <a:off x="2908300" y="61404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139065</xdr:rowOff>
    </xdr:from>
    <xdr:to>
      <xdr:col>20</xdr:col>
      <xdr:colOff>38100</xdr:colOff>
      <xdr:row>36</xdr:row>
      <xdr:rowOff>69215</xdr:rowOff>
    </xdr:to>
    <xdr:sp macro="" textlink="">
      <xdr:nvSpPr>
        <xdr:cNvPr id="65" name="フローチャート: 判断 64"/>
        <xdr:cNvSpPr/>
      </xdr:nvSpPr>
      <xdr:spPr>
        <a:xfrm>
          <a:off x="3746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60325</xdr:rowOff>
    </xdr:from>
    <xdr:ext cx="469265" cy="259080"/>
    <xdr:sp macro="" textlink="">
      <xdr:nvSpPr>
        <xdr:cNvPr id="66" name="テキスト ボックス 65"/>
        <xdr:cNvSpPr txBox="1"/>
      </xdr:nvSpPr>
      <xdr:spPr>
        <a:xfrm>
          <a:off x="3562350" y="6232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60960</xdr:rowOff>
    </xdr:from>
    <xdr:to>
      <xdr:col>15</xdr:col>
      <xdr:colOff>50800</xdr:colOff>
      <xdr:row>35</xdr:row>
      <xdr:rowOff>139700</xdr:rowOff>
    </xdr:to>
    <xdr:cxnSp macro="">
      <xdr:nvCxnSpPr>
        <xdr:cNvPr id="67" name="直線コネクタ 66"/>
        <xdr:cNvCxnSpPr/>
      </xdr:nvCxnSpPr>
      <xdr:spPr>
        <a:xfrm>
          <a:off x="2019300" y="60617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68" name="フローチャート: 判断 67"/>
        <xdr:cNvSpPr/>
      </xdr:nvSpPr>
      <xdr:spPr>
        <a:xfrm>
          <a:off x="285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60960</xdr:rowOff>
    </xdr:from>
    <xdr:ext cx="469265" cy="259080"/>
    <xdr:sp macro="" textlink="">
      <xdr:nvSpPr>
        <xdr:cNvPr id="69" name="テキスト ボックス 68"/>
        <xdr:cNvSpPr txBox="1"/>
      </xdr:nvSpPr>
      <xdr:spPr>
        <a:xfrm>
          <a:off x="2673350" y="6233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60960</xdr:rowOff>
    </xdr:from>
    <xdr:to>
      <xdr:col>10</xdr:col>
      <xdr:colOff>114300</xdr:colOff>
      <xdr:row>36</xdr:row>
      <xdr:rowOff>38100</xdr:rowOff>
    </xdr:to>
    <xdr:cxnSp macro="">
      <xdr:nvCxnSpPr>
        <xdr:cNvPr id="70" name="直線コネクタ 69"/>
        <xdr:cNvCxnSpPr/>
      </xdr:nvCxnSpPr>
      <xdr:spPr>
        <a:xfrm flipV="1">
          <a:off x="1130300" y="60617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1" name="フローチャート: 判断 70"/>
        <xdr:cNvSpPr/>
      </xdr:nvSpPr>
      <xdr:spPr>
        <a:xfrm>
          <a:off x="1968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13335</xdr:rowOff>
    </xdr:from>
    <xdr:ext cx="469265" cy="259080"/>
    <xdr:sp macro="" textlink="">
      <xdr:nvSpPr>
        <xdr:cNvPr id="72" name="テキスト ボックス 71"/>
        <xdr:cNvSpPr txBox="1"/>
      </xdr:nvSpPr>
      <xdr:spPr>
        <a:xfrm>
          <a:off x="1784350" y="6185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118110</xdr:rowOff>
    </xdr:from>
    <xdr:to>
      <xdr:col>6</xdr:col>
      <xdr:colOff>38100</xdr:colOff>
      <xdr:row>36</xdr:row>
      <xdr:rowOff>48260</xdr:rowOff>
    </xdr:to>
    <xdr:sp macro="" textlink="">
      <xdr:nvSpPr>
        <xdr:cNvPr id="73" name="フローチャート: 判断 72"/>
        <xdr:cNvSpPr/>
      </xdr:nvSpPr>
      <xdr:spPr>
        <a:xfrm>
          <a:off x="1079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64770</xdr:rowOff>
    </xdr:from>
    <xdr:ext cx="469265" cy="258445"/>
    <xdr:sp macro="" textlink="">
      <xdr:nvSpPr>
        <xdr:cNvPr id="74" name="テキスト ボックス 73"/>
        <xdr:cNvSpPr txBox="1"/>
      </xdr:nvSpPr>
      <xdr:spPr>
        <a:xfrm>
          <a:off x="895350" y="5894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80" name="楕円 79"/>
        <xdr:cNvSpPr/>
      </xdr:nvSpPr>
      <xdr:spPr>
        <a:xfrm>
          <a:off x="4584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96520</xdr:rowOff>
    </xdr:from>
    <xdr:ext cx="469900" cy="259080"/>
    <xdr:sp macro="" textlink="">
      <xdr:nvSpPr>
        <xdr:cNvPr id="81" name="議会費該当値テキスト"/>
        <xdr:cNvSpPr txBox="1"/>
      </xdr:nvSpPr>
      <xdr:spPr>
        <a:xfrm>
          <a:off x="4686300" y="592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113665</xdr:rowOff>
    </xdr:from>
    <xdr:to>
      <xdr:col>20</xdr:col>
      <xdr:colOff>38100</xdr:colOff>
      <xdr:row>36</xdr:row>
      <xdr:rowOff>43815</xdr:rowOff>
    </xdr:to>
    <xdr:sp macro="" textlink="">
      <xdr:nvSpPr>
        <xdr:cNvPr id="82" name="楕円 81"/>
        <xdr:cNvSpPr/>
      </xdr:nvSpPr>
      <xdr:spPr>
        <a:xfrm>
          <a:off x="3746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60325</xdr:rowOff>
    </xdr:from>
    <xdr:ext cx="469265" cy="259080"/>
    <xdr:sp macro="" textlink="">
      <xdr:nvSpPr>
        <xdr:cNvPr id="83" name="テキスト ボックス 82"/>
        <xdr:cNvSpPr txBox="1"/>
      </xdr:nvSpPr>
      <xdr:spPr>
        <a:xfrm>
          <a:off x="3562350" y="5889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88900</xdr:rowOff>
    </xdr:from>
    <xdr:to>
      <xdr:col>15</xdr:col>
      <xdr:colOff>101600</xdr:colOff>
      <xdr:row>36</xdr:row>
      <xdr:rowOff>19050</xdr:rowOff>
    </xdr:to>
    <xdr:sp macro="" textlink="">
      <xdr:nvSpPr>
        <xdr:cNvPr id="84" name="楕円 83"/>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35560</xdr:rowOff>
    </xdr:from>
    <xdr:ext cx="469265" cy="259080"/>
    <xdr:sp macro="" textlink="">
      <xdr:nvSpPr>
        <xdr:cNvPr id="85" name="テキスト ボックス 84"/>
        <xdr:cNvSpPr txBox="1"/>
      </xdr:nvSpPr>
      <xdr:spPr>
        <a:xfrm>
          <a:off x="2673350" y="5864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10160</xdr:rowOff>
    </xdr:from>
    <xdr:to>
      <xdr:col>10</xdr:col>
      <xdr:colOff>165100</xdr:colOff>
      <xdr:row>35</xdr:row>
      <xdr:rowOff>111760</xdr:rowOff>
    </xdr:to>
    <xdr:sp macro="" textlink="">
      <xdr:nvSpPr>
        <xdr:cNvPr id="86" name="楕円 85"/>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128270</xdr:rowOff>
    </xdr:from>
    <xdr:ext cx="469265" cy="259080"/>
    <xdr:sp macro="" textlink="">
      <xdr:nvSpPr>
        <xdr:cNvPr id="87" name="テキスト ボックス 86"/>
        <xdr:cNvSpPr txBox="1"/>
      </xdr:nvSpPr>
      <xdr:spPr>
        <a:xfrm>
          <a:off x="1784350" y="578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158750</xdr:rowOff>
    </xdr:from>
    <xdr:to>
      <xdr:col>6</xdr:col>
      <xdr:colOff>38100</xdr:colOff>
      <xdr:row>36</xdr:row>
      <xdr:rowOff>88900</xdr:rowOff>
    </xdr:to>
    <xdr:sp macro="" textlink="">
      <xdr:nvSpPr>
        <xdr:cNvPr id="88" name="楕円 87"/>
        <xdr:cNvSpPr/>
      </xdr:nvSpPr>
      <xdr:spPr>
        <a:xfrm>
          <a:off x="107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80010</xdr:rowOff>
    </xdr:from>
    <xdr:ext cx="469265" cy="259080"/>
    <xdr:sp macro="" textlink="">
      <xdr:nvSpPr>
        <xdr:cNvPr id="89" name="テキスト ボックス 88"/>
        <xdr:cNvSpPr txBox="1"/>
      </xdr:nvSpPr>
      <xdr:spPr>
        <a:xfrm>
          <a:off x="895350" y="6252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3810</xdr:rowOff>
    </xdr:from>
    <xdr:to>
      <xdr:col>24</xdr:col>
      <xdr:colOff>62865</xdr:colOff>
      <xdr:row>58</xdr:row>
      <xdr:rowOff>128270</xdr:rowOff>
    </xdr:to>
    <xdr:cxnSp macro="">
      <xdr:nvCxnSpPr>
        <xdr:cNvPr id="113" name="直線コネクタ 112"/>
        <xdr:cNvCxnSpPr/>
      </xdr:nvCxnSpPr>
      <xdr:spPr>
        <a:xfrm flipV="1">
          <a:off x="4633595" y="874776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8445"/>
    <xdr:sp macro="" textlink="">
      <xdr:nvSpPr>
        <xdr:cNvPr id="114" name="総務費最小値テキスト"/>
        <xdr:cNvSpPr txBox="1"/>
      </xdr:nvSpPr>
      <xdr:spPr>
        <a:xfrm>
          <a:off x="4686300" y="10076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128270</xdr:rowOff>
    </xdr:from>
    <xdr:to>
      <xdr:col>24</xdr:col>
      <xdr:colOff>152400</xdr:colOff>
      <xdr:row>58</xdr:row>
      <xdr:rowOff>128270</xdr:rowOff>
    </xdr:to>
    <xdr:cxnSp macro="">
      <xdr:nvCxnSpPr>
        <xdr:cNvPr id="115" name="直線コネクタ 114"/>
        <xdr:cNvCxnSpPr/>
      </xdr:nvCxnSpPr>
      <xdr:spPr>
        <a:xfrm>
          <a:off x="4546600" y="1007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121920</xdr:rowOff>
    </xdr:from>
    <xdr:ext cx="598805" cy="258445"/>
    <xdr:sp macro="" textlink="">
      <xdr:nvSpPr>
        <xdr:cNvPr id="116" name="総務費最大値テキスト"/>
        <xdr:cNvSpPr txBox="1"/>
      </xdr:nvSpPr>
      <xdr:spPr>
        <a:xfrm>
          <a:off x="4686300" y="852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741,190</a:t>
          </a:r>
          <a:endParaRPr kumimoji="1" lang="ja-JP" altLang="en-US" sz="1000" b="1">
            <a:latin typeface="ＭＳ Ｐゴシック"/>
          </a:endParaRPr>
        </a:p>
      </xdr:txBody>
    </xdr:sp>
    <xdr:clientData/>
  </xdr:oneCellAnchor>
  <xdr:twoCellAnchor>
    <xdr:from>
      <xdr:col>23</xdr:col>
      <xdr:colOff>165100</xdr:colOff>
      <xdr:row>51</xdr:row>
      <xdr:rowOff>3810</xdr:rowOff>
    </xdr:from>
    <xdr:to>
      <xdr:col>24</xdr:col>
      <xdr:colOff>152400</xdr:colOff>
      <xdr:row>51</xdr:row>
      <xdr:rowOff>3810</xdr:rowOff>
    </xdr:to>
    <xdr:cxnSp macro="">
      <xdr:nvCxnSpPr>
        <xdr:cNvPr id="117" name="直線コネクタ 116"/>
        <xdr:cNvCxnSpPr/>
      </xdr:nvCxnSpPr>
      <xdr:spPr>
        <a:xfrm>
          <a:off x="4546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101600</xdr:rowOff>
    </xdr:from>
    <xdr:to>
      <xdr:col>24</xdr:col>
      <xdr:colOff>63500</xdr:colOff>
      <xdr:row>58</xdr:row>
      <xdr:rowOff>105410</xdr:rowOff>
    </xdr:to>
    <xdr:cxnSp macro="">
      <xdr:nvCxnSpPr>
        <xdr:cNvPr id="118" name="直線コネクタ 117"/>
        <xdr:cNvCxnSpPr/>
      </xdr:nvCxnSpPr>
      <xdr:spPr>
        <a:xfrm>
          <a:off x="3797300" y="100457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19685</xdr:rowOff>
    </xdr:from>
    <xdr:ext cx="534670" cy="258445"/>
    <xdr:sp macro="" textlink="">
      <xdr:nvSpPr>
        <xdr:cNvPr id="119" name="総務費平均値テキスト"/>
        <xdr:cNvSpPr txBox="1"/>
      </xdr:nvSpPr>
      <xdr:spPr>
        <a:xfrm>
          <a:off x="4686300" y="97923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20" name="フローチャート: 判断 119"/>
        <xdr:cNvSpPr/>
      </xdr:nvSpPr>
      <xdr:spPr>
        <a:xfrm>
          <a:off x="4584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101600</xdr:rowOff>
    </xdr:from>
    <xdr:to>
      <xdr:col>19</xdr:col>
      <xdr:colOff>177800</xdr:colOff>
      <xdr:row>58</xdr:row>
      <xdr:rowOff>104140</xdr:rowOff>
    </xdr:to>
    <xdr:cxnSp macro="">
      <xdr:nvCxnSpPr>
        <xdr:cNvPr id="121" name="直線コネクタ 120"/>
        <xdr:cNvCxnSpPr/>
      </xdr:nvCxnSpPr>
      <xdr:spPr>
        <a:xfrm flipV="1">
          <a:off x="2908300" y="10045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168910</xdr:rowOff>
    </xdr:from>
    <xdr:to>
      <xdr:col>20</xdr:col>
      <xdr:colOff>38100</xdr:colOff>
      <xdr:row>58</xdr:row>
      <xdr:rowOff>99060</xdr:rowOff>
    </xdr:to>
    <xdr:sp macro="" textlink="">
      <xdr:nvSpPr>
        <xdr:cNvPr id="122" name="フローチャート: 判断 121"/>
        <xdr:cNvSpPr/>
      </xdr:nvSpPr>
      <xdr:spPr>
        <a:xfrm>
          <a:off x="3746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115570</xdr:rowOff>
    </xdr:from>
    <xdr:ext cx="534035" cy="259080"/>
    <xdr:sp macro="" textlink="">
      <xdr:nvSpPr>
        <xdr:cNvPr id="123" name="テキスト ボックス 122"/>
        <xdr:cNvSpPr txBox="1"/>
      </xdr:nvSpPr>
      <xdr:spPr>
        <a:xfrm>
          <a:off x="352996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92710</xdr:rowOff>
    </xdr:from>
    <xdr:to>
      <xdr:col>15</xdr:col>
      <xdr:colOff>50800</xdr:colOff>
      <xdr:row>58</xdr:row>
      <xdr:rowOff>104140</xdr:rowOff>
    </xdr:to>
    <xdr:cxnSp macro="">
      <xdr:nvCxnSpPr>
        <xdr:cNvPr id="124" name="直線コネクタ 123"/>
        <xdr:cNvCxnSpPr/>
      </xdr:nvCxnSpPr>
      <xdr:spPr>
        <a:xfrm>
          <a:off x="2019300" y="10036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25" name="フローチャート: 判断 124"/>
        <xdr:cNvSpPr/>
      </xdr:nvSpPr>
      <xdr:spPr>
        <a:xfrm>
          <a:off x="2857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116840</xdr:rowOff>
    </xdr:from>
    <xdr:ext cx="534035" cy="259080"/>
    <xdr:sp macro="" textlink="">
      <xdr:nvSpPr>
        <xdr:cNvPr id="126" name="テキスト ボックス 125"/>
        <xdr:cNvSpPr txBox="1"/>
      </xdr:nvSpPr>
      <xdr:spPr>
        <a:xfrm>
          <a:off x="2640965" y="971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92710</xdr:rowOff>
    </xdr:from>
    <xdr:to>
      <xdr:col>10</xdr:col>
      <xdr:colOff>114300</xdr:colOff>
      <xdr:row>58</xdr:row>
      <xdr:rowOff>93980</xdr:rowOff>
    </xdr:to>
    <xdr:cxnSp macro="">
      <xdr:nvCxnSpPr>
        <xdr:cNvPr id="127" name="直線コネクタ 126"/>
        <xdr:cNvCxnSpPr/>
      </xdr:nvCxnSpPr>
      <xdr:spPr>
        <a:xfrm flipV="1">
          <a:off x="1130300" y="10036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37465</xdr:rowOff>
    </xdr:from>
    <xdr:to>
      <xdr:col>10</xdr:col>
      <xdr:colOff>165100</xdr:colOff>
      <xdr:row>58</xdr:row>
      <xdr:rowOff>139065</xdr:rowOff>
    </xdr:to>
    <xdr:sp macro="" textlink="">
      <xdr:nvSpPr>
        <xdr:cNvPr id="128" name="フローチャート: 判断 127"/>
        <xdr:cNvSpPr/>
      </xdr:nvSpPr>
      <xdr:spPr>
        <a:xfrm>
          <a:off x="196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155575</xdr:rowOff>
    </xdr:from>
    <xdr:ext cx="534035" cy="258445"/>
    <xdr:sp macro="" textlink="">
      <xdr:nvSpPr>
        <xdr:cNvPr id="129" name="テキスト ボックス 128"/>
        <xdr:cNvSpPr txBox="1"/>
      </xdr:nvSpPr>
      <xdr:spPr>
        <a:xfrm>
          <a:off x="1751965" y="975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23495</xdr:rowOff>
    </xdr:from>
    <xdr:to>
      <xdr:col>6</xdr:col>
      <xdr:colOff>38100</xdr:colOff>
      <xdr:row>58</xdr:row>
      <xdr:rowOff>125095</xdr:rowOff>
    </xdr:to>
    <xdr:sp macro="" textlink="">
      <xdr:nvSpPr>
        <xdr:cNvPr id="130" name="フローチャート: 判断 129"/>
        <xdr:cNvSpPr/>
      </xdr:nvSpPr>
      <xdr:spPr>
        <a:xfrm>
          <a:off x="1079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141605</xdr:rowOff>
    </xdr:from>
    <xdr:ext cx="534035" cy="259080"/>
    <xdr:sp macro="" textlink="">
      <xdr:nvSpPr>
        <xdr:cNvPr id="131" name="テキスト ボックス 130"/>
        <xdr:cNvSpPr txBox="1"/>
      </xdr:nvSpPr>
      <xdr:spPr>
        <a:xfrm>
          <a:off x="862965" y="9742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54610</xdr:rowOff>
    </xdr:from>
    <xdr:to>
      <xdr:col>24</xdr:col>
      <xdr:colOff>114300</xdr:colOff>
      <xdr:row>58</xdr:row>
      <xdr:rowOff>156210</xdr:rowOff>
    </xdr:to>
    <xdr:sp macro="" textlink="">
      <xdr:nvSpPr>
        <xdr:cNvPr id="137" name="楕円 136"/>
        <xdr:cNvSpPr/>
      </xdr:nvSpPr>
      <xdr:spPr>
        <a:xfrm>
          <a:off x="4584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146685</xdr:rowOff>
    </xdr:from>
    <xdr:ext cx="534670" cy="258445"/>
    <xdr:sp macro="" textlink="">
      <xdr:nvSpPr>
        <xdr:cNvPr id="138" name="総務費該当値テキスト"/>
        <xdr:cNvSpPr txBox="1"/>
      </xdr:nvSpPr>
      <xdr:spPr>
        <a:xfrm>
          <a:off x="4686300" y="9919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50800</xdr:rowOff>
    </xdr:from>
    <xdr:to>
      <xdr:col>20</xdr:col>
      <xdr:colOff>38100</xdr:colOff>
      <xdr:row>58</xdr:row>
      <xdr:rowOff>152400</xdr:rowOff>
    </xdr:to>
    <xdr:sp macro="" textlink="">
      <xdr:nvSpPr>
        <xdr:cNvPr id="139" name="楕円 138"/>
        <xdr:cNvSpPr/>
      </xdr:nvSpPr>
      <xdr:spPr>
        <a:xfrm>
          <a:off x="3746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143510</xdr:rowOff>
    </xdr:from>
    <xdr:ext cx="534035" cy="258445"/>
    <xdr:sp macro="" textlink="">
      <xdr:nvSpPr>
        <xdr:cNvPr id="140" name="テキスト ボックス 139"/>
        <xdr:cNvSpPr txBox="1"/>
      </xdr:nvSpPr>
      <xdr:spPr>
        <a:xfrm>
          <a:off x="3529965"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53340</xdr:rowOff>
    </xdr:from>
    <xdr:to>
      <xdr:col>15</xdr:col>
      <xdr:colOff>101600</xdr:colOff>
      <xdr:row>58</xdr:row>
      <xdr:rowOff>154940</xdr:rowOff>
    </xdr:to>
    <xdr:sp macro="" textlink="">
      <xdr:nvSpPr>
        <xdr:cNvPr id="141" name="楕円 140"/>
        <xdr:cNvSpPr/>
      </xdr:nvSpPr>
      <xdr:spPr>
        <a:xfrm>
          <a:off x="2857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146050</xdr:rowOff>
    </xdr:from>
    <xdr:ext cx="534035" cy="258445"/>
    <xdr:sp macro="" textlink="">
      <xdr:nvSpPr>
        <xdr:cNvPr id="142" name="テキスト ボックス 141"/>
        <xdr:cNvSpPr txBox="1"/>
      </xdr:nvSpPr>
      <xdr:spPr>
        <a:xfrm>
          <a:off x="2640965" y="10090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41910</xdr:rowOff>
    </xdr:from>
    <xdr:to>
      <xdr:col>10</xdr:col>
      <xdr:colOff>165100</xdr:colOff>
      <xdr:row>58</xdr:row>
      <xdr:rowOff>143510</xdr:rowOff>
    </xdr:to>
    <xdr:sp macro="" textlink="">
      <xdr:nvSpPr>
        <xdr:cNvPr id="143" name="楕円 142"/>
        <xdr:cNvSpPr/>
      </xdr:nvSpPr>
      <xdr:spPr>
        <a:xfrm>
          <a:off x="1968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134620</xdr:rowOff>
    </xdr:from>
    <xdr:ext cx="534035" cy="258445"/>
    <xdr:sp macro="" textlink="">
      <xdr:nvSpPr>
        <xdr:cNvPr id="144" name="テキスト ボックス 143"/>
        <xdr:cNvSpPr txBox="1"/>
      </xdr:nvSpPr>
      <xdr:spPr>
        <a:xfrm>
          <a:off x="1751965" y="10078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43180</xdr:rowOff>
    </xdr:from>
    <xdr:to>
      <xdr:col>6</xdr:col>
      <xdr:colOff>38100</xdr:colOff>
      <xdr:row>58</xdr:row>
      <xdr:rowOff>144780</xdr:rowOff>
    </xdr:to>
    <xdr:sp macro="" textlink="">
      <xdr:nvSpPr>
        <xdr:cNvPr id="145" name="楕円 144"/>
        <xdr:cNvSpPr/>
      </xdr:nvSpPr>
      <xdr:spPr>
        <a:xfrm>
          <a:off x="1079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135890</xdr:rowOff>
    </xdr:from>
    <xdr:ext cx="534035" cy="259080"/>
    <xdr:sp macro="" textlink="">
      <xdr:nvSpPr>
        <xdr:cNvPr id="146" name="テキスト ボックス 145"/>
        <xdr:cNvSpPr txBox="1"/>
      </xdr:nvSpPr>
      <xdr:spPr>
        <a:xfrm>
          <a:off x="862965" y="1007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148590</xdr:rowOff>
    </xdr:from>
    <xdr:to>
      <xdr:col>24</xdr:col>
      <xdr:colOff>62865</xdr:colOff>
      <xdr:row>79</xdr:row>
      <xdr:rowOff>118745</xdr:rowOff>
    </xdr:to>
    <xdr:cxnSp macro="">
      <xdr:nvCxnSpPr>
        <xdr:cNvPr id="171" name="直線コネクタ 170"/>
        <xdr:cNvCxnSpPr/>
      </xdr:nvCxnSpPr>
      <xdr:spPr>
        <a:xfrm flipV="1">
          <a:off x="4633595" y="11978640"/>
          <a:ext cx="1270" cy="1684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122555</xdr:rowOff>
    </xdr:from>
    <xdr:ext cx="598805" cy="258445"/>
    <xdr:sp macro="" textlink="">
      <xdr:nvSpPr>
        <xdr:cNvPr id="172" name="民生費最小値テキスト"/>
        <xdr:cNvSpPr txBox="1"/>
      </xdr:nvSpPr>
      <xdr:spPr>
        <a:xfrm>
          <a:off x="4686300" y="13667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114,164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118745</xdr:rowOff>
    </xdr:from>
    <xdr:to>
      <xdr:col>24</xdr:col>
      <xdr:colOff>152400</xdr:colOff>
      <xdr:row>79</xdr:row>
      <xdr:rowOff>118745</xdr:rowOff>
    </xdr:to>
    <xdr:cxnSp macro="">
      <xdr:nvCxnSpPr>
        <xdr:cNvPr id="173" name="直線コネクタ 172"/>
        <xdr:cNvCxnSpPr/>
      </xdr:nvCxnSpPr>
      <xdr:spPr>
        <a:xfrm>
          <a:off x="4546600" y="1366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95250</xdr:rowOff>
    </xdr:from>
    <xdr:ext cx="598805" cy="259080"/>
    <xdr:sp macro="" textlink="">
      <xdr:nvSpPr>
        <xdr:cNvPr id="174" name="民生費最大値テキスト"/>
        <xdr:cNvSpPr txBox="1"/>
      </xdr:nvSpPr>
      <xdr:spPr>
        <a:xfrm>
          <a:off x="4686300" y="11753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246,797</a:t>
          </a:r>
          <a:endParaRPr kumimoji="1" lang="ja-JP" altLang="en-US" sz="1000" b="1">
            <a:latin typeface="ＭＳ Ｐゴシック"/>
          </a:endParaRPr>
        </a:p>
      </xdr:txBody>
    </xdr:sp>
    <xdr:clientData/>
  </xdr:oneCellAnchor>
  <xdr:twoCellAnchor>
    <xdr:from>
      <xdr:col>23</xdr:col>
      <xdr:colOff>165100</xdr:colOff>
      <xdr:row>69</xdr:row>
      <xdr:rowOff>148590</xdr:rowOff>
    </xdr:from>
    <xdr:to>
      <xdr:col>24</xdr:col>
      <xdr:colOff>152400</xdr:colOff>
      <xdr:row>69</xdr:row>
      <xdr:rowOff>148590</xdr:rowOff>
    </xdr:to>
    <xdr:cxnSp macro="">
      <xdr:nvCxnSpPr>
        <xdr:cNvPr id="175" name="直線コネクタ 174"/>
        <xdr:cNvCxnSpPr/>
      </xdr:nvCxnSpPr>
      <xdr:spPr>
        <a:xfrm>
          <a:off x="4546600" y="1197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160655</xdr:rowOff>
    </xdr:from>
    <xdr:to>
      <xdr:col>24</xdr:col>
      <xdr:colOff>63500</xdr:colOff>
      <xdr:row>77</xdr:row>
      <xdr:rowOff>18415</xdr:rowOff>
    </xdr:to>
    <xdr:cxnSp macro="">
      <xdr:nvCxnSpPr>
        <xdr:cNvPr id="176" name="直線コネクタ 175"/>
        <xdr:cNvCxnSpPr/>
      </xdr:nvCxnSpPr>
      <xdr:spPr>
        <a:xfrm flipV="1">
          <a:off x="3797300" y="131908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8445"/>
    <xdr:sp macro="" textlink="">
      <xdr:nvSpPr>
        <xdr:cNvPr id="177" name="民生費平均値テキスト"/>
        <xdr:cNvSpPr txBox="1"/>
      </xdr:nvSpPr>
      <xdr:spPr>
        <a:xfrm>
          <a:off x="4686300" y="12842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62230</xdr:rowOff>
    </xdr:to>
    <xdr:sp macro="" textlink="">
      <xdr:nvSpPr>
        <xdr:cNvPr id="178" name="フローチャート: 判断 177"/>
        <xdr:cNvSpPr/>
      </xdr:nvSpPr>
      <xdr:spPr>
        <a:xfrm>
          <a:off x="45847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153670</xdr:rowOff>
    </xdr:from>
    <xdr:to>
      <xdr:col>19</xdr:col>
      <xdr:colOff>177800</xdr:colOff>
      <xdr:row>77</xdr:row>
      <xdr:rowOff>18415</xdr:rowOff>
    </xdr:to>
    <xdr:cxnSp macro="">
      <xdr:nvCxnSpPr>
        <xdr:cNvPr id="179" name="直線コネクタ 178"/>
        <xdr:cNvCxnSpPr/>
      </xdr:nvCxnSpPr>
      <xdr:spPr>
        <a:xfrm>
          <a:off x="2908300" y="13183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164465</xdr:rowOff>
    </xdr:from>
    <xdr:to>
      <xdr:col>20</xdr:col>
      <xdr:colOff>38100</xdr:colOff>
      <xdr:row>76</xdr:row>
      <xdr:rowOff>94615</xdr:rowOff>
    </xdr:to>
    <xdr:sp macro="" textlink="">
      <xdr:nvSpPr>
        <xdr:cNvPr id="180" name="フローチャート: 判断 179"/>
        <xdr:cNvSpPr/>
      </xdr:nvSpPr>
      <xdr:spPr>
        <a:xfrm>
          <a:off x="3746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111125</xdr:rowOff>
    </xdr:from>
    <xdr:ext cx="598170" cy="258445"/>
    <xdr:sp macro="" textlink="">
      <xdr:nvSpPr>
        <xdr:cNvPr id="181" name="テキスト ボックス 180"/>
        <xdr:cNvSpPr txBox="1"/>
      </xdr:nvSpPr>
      <xdr:spPr>
        <a:xfrm>
          <a:off x="3497580" y="12798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153670</xdr:rowOff>
    </xdr:from>
    <xdr:to>
      <xdr:col>15</xdr:col>
      <xdr:colOff>50800</xdr:colOff>
      <xdr:row>77</xdr:row>
      <xdr:rowOff>66675</xdr:rowOff>
    </xdr:to>
    <xdr:cxnSp macro="">
      <xdr:nvCxnSpPr>
        <xdr:cNvPr id="182" name="直線コネクタ 181"/>
        <xdr:cNvCxnSpPr/>
      </xdr:nvCxnSpPr>
      <xdr:spPr>
        <a:xfrm flipV="1">
          <a:off x="2019300" y="1318387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166370</xdr:rowOff>
    </xdr:from>
    <xdr:to>
      <xdr:col>15</xdr:col>
      <xdr:colOff>101600</xdr:colOff>
      <xdr:row>76</xdr:row>
      <xdr:rowOff>96520</xdr:rowOff>
    </xdr:to>
    <xdr:sp macro="" textlink="">
      <xdr:nvSpPr>
        <xdr:cNvPr id="183" name="フローチャート: 判断 182"/>
        <xdr:cNvSpPr/>
      </xdr:nvSpPr>
      <xdr:spPr>
        <a:xfrm>
          <a:off x="2857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113030</xdr:rowOff>
    </xdr:from>
    <xdr:ext cx="598170" cy="259080"/>
    <xdr:sp macro="" textlink="">
      <xdr:nvSpPr>
        <xdr:cNvPr id="184" name="テキスト ボックス 183"/>
        <xdr:cNvSpPr txBox="1"/>
      </xdr:nvSpPr>
      <xdr:spPr>
        <a:xfrm>
          <a:off x="2608580" y="1280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24765</xdr:rowOff>
    </xdr:from>
    <xdr:to>
      <xdr:col>10</xdr:col>
      <xdr:colOff>114300</xdr:colOff>
      <xdr:row>77</xdr:row>
      <xdr:rowOff>66675</xdr:rowOff>
    </xdr:to>
    <xdr:cxnSp macro="">
      <xdr:nvCxnSpPr>
        <xdr:cNvPr id="185" name="直線コネクタ 184"/>
        <xdr:cNvCxnSpPr/>
      </xdr:nvCxnSpPr>
      <xdr:spPr>
        <a:xfrm>
          <a:off x="1130300" y="132264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20320</xdr:rowOff>
    </xdr:from>
    <xdr:to>
      <xdr:col>10</xdr:col>
      <xdr:colOff>165100</xdr:colOff>
      <xdr:row>77</xdr:row>
      <xdr:rowOff>121920</xdr:rowOff>
    </xdr:to>
    <xdr:sp macro="" textlink="">
      <xdr:nvSpPr>
        <xdr:cNvPr id="186" name="フローチャート: 判断 185"/>
        <xdr:cNvSpPr/>
      </xdr:nvSpPr>
      <xdr:spPr>
        <a:xfrm>
          <a:off x="1968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113030</xdr:rowOff>
    </xdr:from>
    <xdr:ext cx="598170" cy="259080"/>
    <xdr:sp macro="" textlink="">
      <xdr:nvSpPr>
        <xdr:cNvPr id="187" name="テキスト ボックス 186"/>
        <xdr:cNvSpPr txBox="1"/>
      </xdr:nvSpPr>
      <xdr:spPr>
        <a:xfrm>
          <a:off x="1719580" y="13314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188" name="フローチャート: 判断 187"/>
        <xdr:cNvSpPr/>
      </xdr:nvSpPr>
      <xdr:spPr>
        <a:xfrm>
          <a:off x="107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60960</xdr:rowOff>
    </xdr:from>
    <xdr:ext cx="598170" cy="259080"/>
    <xdr:sp macro="" textlink="">
      <xdr:nvSpPr>
        <xdr:cNvPr id="189" name="テキスト ボックス 188"/>
        <xdr:cNvSpPr txBox="1"/>
      </xdr:nvSpPr>
      <xdr:spPr>
        <a:xfrm>
          <a:off x="830580" y="12919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109855</xdr:rowOff>
    </xdr:from>
    <xdr:to>
      <xdr:col>24</xdr:col>
      <xdr:colOff>114300</xdr:colOff>
      <xdr:row>77</xdr:row>
      <xdr:rowOff>40640</xdr:rowOff>
    </xdr:to>
    <xdr:sp macro="" textlink="">
      <xdr:nvSpPr>
        <xdr:cNvPr id="195" name="楕円 194"/>
        <xdr:cNvSpPr/>
      </xdr:nvSpPr>
      <xdr:spPr>
        <a:xfrm>
          <a:off x="45847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88265</xdr:rowOff>
    </xdr:from>
    <xdr:ext cx="598805" cy="258445"/>
    <xdr:sp macro="" textlink="">
      <xdr:nvSpPr>
        <xdr:cNvPr id="196" name="民生費該当値テキスト"/>
        <xdr:cNvSpPr txBox="1"/>
      </xdr:nvSpPr>
      <xdr:spPr>
        <a:xfrm>
          <a:off x="4686300" y="13118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139065</xdr:rowOff>
    </xdr:from>
    <xdr:to>
      <xdr:col>20</xdr:col>
      <xdr:colOff>38100</xdr:colOff>
      <xdr:row>77</xdr:row>
      <xdr:rowOff>69215</xdr:rowOff>
    </xdr:to>
    <xdr:sp macro="" textlink="">
      <xdr:nvSpPr>
        <xdr:cNvPr id="197" name="楕円 196"/>
        <xdr:cNvSpPr/>
      </xdr:nvSpPr>
      <xdr:spPr>
        <a:xfrm>
          <a:off x="37465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60325</xdr:rowOff>
    </xdr:from>
    <xdr:ext cx="598170" cy="259080"/>
    <xdr:sp macro="" textlink="">
      <xdr:nvSpPr>
        <xdr:cNvPr id="198" name="テキスト ボックス 197"/>
        <xdr:cNvSpPr txBox="1"/>
      </xdr:nvSpPr>
      <xdr:spPr>
        <a:xfrm>
          <a:off x="3497580" y="13261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102870</xdr:rowOff>
    </xdr:from>
    <xdr:to>
      <xdr:col>15</xdr:col>
      <xdr:colOff>101600</xdr:colOff>
      <xdr:row>77</xdr:row>
      <xdr:rowOff>33020</xdr:rowOff>
    </xdr:to>
    <xdr:sp macro="" textlink="">
      <xdr:nvSpPr>
        <xdr:cNvPr id="199" name="楕円 198"/>
        <xdr:cNvSpPr/>
      </xdr:nvSpPr>
      <xdr:spPr>
        <a:xfrm>
          <a:off x="28575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24130</xdr:rowOff>
    </xdr:from>
    <xdr:ext cx="598170" cy="259080"/>
    <xdr:sp macro="" textlink="">
      <xdr:nvSpPr>
        <xdr:cNvPr id="200" name="テキスト ボックス 199"/>
        <xdr:cNvSpPr txBox="1"/>
      </xdr:nvSpPr>
      <xdr:spPr>
        <a:xfrm>
          <a:off x="2608580" y="13225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15875</xdr:rowOff>
    </xdr:from>
    <xdr:to>
      <xdr:col>10</xdr:col>
      <xdr:colOff>165100</xdr:colOff>
      <xdr:row>77</xdr:row>
      <xdr:rowOff>117475</xdr:rowOff>
    </xdr:to>
    <xdr:sp macro="" textlink="">
      <xdr:nvSpPr>
        <xdr:cNvPr id="201" name="楕円 200"/>
        <xdr:cNvSpPr/>
      </xdr:nvSpPr>
      <xdr:spPr>
        <a:xfrm>
          <a:off x="1968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133985</xdr:rowOff>
    </xdr:from>
    <xdr:ext cx="598170" cy="258445"/>
    <xdr:sp macro="" textlink="">
      <xdr:nvSpPr>
        <xdr:cNvPr id="202" name="テキスト ボックス 201"/>
        <xdr:cNvSpPr txBox="1"/>
      </xdr:nvSpPr>
      <xdr:spPr>
        <a:xfrm>
          <a:off x="1719580" y="12992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145415</xdr:rowOff>
    </xdr:from>
    <xdr:to>
      <xdr:col>6</xdr:col>
      <xdr:colOff>38100</xdr:colOff>
      <xdr:row>77</xdr:row>
      <xdr:rowOff>75565</xdr:rowOff>
    </xdr:to>
    <xdr:sp macro="" textlink="">
      <xdr:nvSpPr>
        <xdr:cNvPr id="203" name="楕円 202"/>
        <xdr:cNvSpPr/>
      </xdr:nvSpPr>
      <xdr:spPr>
        <a:xfrm>
          <a:off x="10795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66675</xdr:rowOff>
    </xdr:from>
    <xdr:ext cx="598170" cy="258445"/>
    <xdr:sp macro="" textlink="">
      <xdr:nvSpPr>
        <xdr:cNvPr id="204" name="テキスト ボックス 203"/>
        <xdr:cNvSpPr txBox="1"/>
      </xdr:nvSpPr>
      <xdr:spPr>
        <a:xfrm>
          <a:off x="830580" y="13268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23" name="テキスト ボックス 222"/>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125730</xdr:rowOff>
    </xdr:from>
    <xdr:to>
      <xdr:col>24</xdr:col>
      <xdr:colOff>62865</xdr:colOff>
      <xdr:row>99</xdr:row>
      <xdr:rowOff>21590</xdr:rowOff>
    </xdr:to>
    <xdr:cxnSp macro="">
      <xdr:nvCxnSpPr>
        <xdr:cNvPr id="231" name="直線コネクタ 230"/>
        <xdr:cNvCxnSpPr/>
      </xdr:nvCxnSpPr>
      <xdr:spPr>
        <a:xfrm flipV="1">
          <a:off x="4633595" y="1538478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25400</xdr:rowOff>
    </xdr:from>
    <xdr:ext cx="534670" cy="259080"/>
    <xdr:sp macro="" textlink="">
      <xdr:nvSpPr>
        <xdr:cNvPr id="232" name="衛生費最小値テキスト"/>
        <xdr:cNvSpPr txBox="1"/>
      </xdr:nvSpPr>
      <xdr:spPr>
        <a:xfrm>
          <a:off x="4686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21590</xdr:rowOff>
    </xdr:from>
    <xdr:to>
      <xdr:col>24</xdr:col>
      <xdr:colOff>152400</xdr:colOff>
      <xdr:row>99</xdr:row>
      <xdr:rowOff>21590</xdr:rowOff>
    </xdr:to>
    <xdr:cxnSp macro="">
      <xdr:nvCxnSpPr>
        <xdr:cNvPr id="233" name="直線コネクタ 232"/>
        <xdr:cNvCxnSpPr/>
      </xdr:nvCxnSpPr>
      <xdr:spPr>
        <a:xfrm>
          <a:off x="4546600" y="1699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72390</xdr:rowOff>
    </xdr:from>
    <xdr:ext cx="598805" cy="259080"/>
    <xdr:sp macro="" textlink="">
      <xdr:nvSpPr>
        <xdr:cNvPr id="234" name="衛生費最大値テキスト"/>
        <xdr:cNvSpPr txBox="1"/>
      </xdr:nvSpPr>
      <xdr:spPr>
        <a:xfrm>
          <a:off x="4686300" y="1515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123,363</a:t>
          </a:r>
          <a:endParaRPr kumimoji="1" lang="ja-JP" altLang="en-US" sz="1000" b="1">
            <a:latin typeface="ＭＳ Ｐゴシック"/>
          </a:endParaRPr>
        </a:p>
      </xdr:txBody>
    </xdr:sp>
    <xdr:clientData/>
  </xdr:oneCellAnchor>
  <xdr:twoCellAnchor>
    <xdr:from>
      <xdr:col>23</xdr:col>
      <xdr:colOff>165100</xdr:colOff>
      <xdr:row>89</xdr:row>
      <xdr:rowOff>125730</xdr:rowOff>
    </xdr:from>
    <xdr:to>
      <xdr:col>24</xdr:col>
      <xdr:colOff>152400</xdr:colOff>
      <xdr:row>89</xdr:row>
      <xdr:rowOff>125730</xdr:rowOff>
    </xdr:to>
    <xdr:cxnSp macro="">
      <xdr:nvCxnSpPr>
        <xdr:cNvPr id="235" name="直線コネクタ 234"/>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112395</xdr:rowOff>
    </xdr:from>
    <xdr:to>
      <xdr:col>24</xdr:col>
      <xdr:colOff>63500</xdr:colOff>
      <xdr:row>98</xdr:row>
      <xdr:rowOff>81915</xdr:rowOff>
    </xdr:to>
    <xdr:cxnSp macro="">
      <xdr:nvCxnSpPr>
        <xdr:cNvPr id="236" name="直線コネクタ 235"/>
        <xdr:cNvCxnSpPr/>
      </xdr:nvCxnSpPr>
      <xdr:spPr>
        <a:xfrm>
          <a:off x="3797300" y="1674304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130175</xdr:rowOff>
    </xdr:from>
    <xdr:ext cx="534670" cy="259080"/>
    <xdr:sp macro="" textlink="">
      <xdr:nvSpPr>
        <xdr:cNvPr id="237" name="衛生費平均値テキスト"/>
        <xdr:cNvSpPr txBox="1"/>
      </xdr:nvSpPr>
      <xdr:spPr>
        <a:xfrm>
          <a:off x="4686300" y="16417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107315</xdr:rowOff>
    </xdr:from>
    <xdr:to>
      <xdr:col>24</xdr:col>
      <xdr:colOff>114300</xdr:colOff>
      <xdr:row>97</xdr:row>
      <xdr:rowOff>37465</xdr:rowOff>
    </xdr:to>
    <xdr:sp macro="" textlink="">
      <xdr:nvSpPr>
        <xdr:cNvPr id="238" name="フローチャート: 判断 237"/>
        <xdr:cNvSpPr/>
      </xdr:nvSpPr>
      <xdr:spPr>
        <a:xfrm>
          <a:off x="45847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170180</xdr:rowOff>
    </xdr:from>
    <xdr:to>
      <xdr:col>19</xdr:col>
      <xdr:colOff>177800</xdr:colOff>
      <xdr:row>97</xdr:row>
      <xdr:rowOff>112395</xdr:rowOff>
    </xdr:to>
    <xdr:cxnSp macro="">
      <xdr:nvCxnSpPr>
        <xdr:cNvPr id="239" name="直線コネクタ 238"/>
        <xdr:cNvCxnSpPr/>
      </xdr:nvCxnSpPr>
      <xdr:spPr>
        <a:xfrm>
          <a:off x="2908300" y="16286480"/>
          <a:ext cx="889000" cy="456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163830</xdr:rowOff>
    </xdr:from>
    <xdr:to>
      <xdr:col>20</xdr:col>
      <xdr:colOff>38100</xdr:colOff>
      <xdr:row>97</xdr:row>
      <xdr:rowOff>93980</xdr:rowOff>
    </xdr:to>
    <xdr:sp macro="" textlink="">
      <xdr:nvSpPr>
        <xdr:cNvPr id="240" name="フローチャート: 判断 239"/>
        <xdr:cNvSpPr/>
      </xdr:nvSpPr>
      <xdr:spPr>
        <a:xfrm>
          <a:off x="3746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110490</xdr:rowOff>
    </xdr:from>
    <xdr:ext cx="534035" cy="258445"/>
    <xdr:sp macro="" textlink="">
      <xdr:nvSpPr>
        <xdr:cNvPr id="241" name="テキスト ボックス 240"/>
        <xdr:cNvSpPr txBox="1"/>
      </xdr:nvSpPr>
      <xdr:spPr>
        <a:xfrm>
          <a:off x="3529965" y="16398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104775</xdr:rowOff>
    </xdr:from>
    <xdr:to>
      <xdr:col>15</xdr:col>
      <xdr:colOff>50800</xdr:colOff>
      <xdr:row>94</xdr:row>
      <xdr:rowOff>170180</xdr:rowOff>
    </xdr:to>
    <xdr:cxnSp macro="">
      <xdr:nvCxnSpPr>
        <xdr:cNvPr id="242" name="直線コネクタ 241"/>
        <xdr:cNvCxnSpPr/>
      </xdr:nvCxnSpPr>
      <xdr:spPr>
        <a:xfrm>
          <a:off x="2019300" y="15535275"/>
          <a:ext cx="889000" cy="751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114300</xdr:rowOff>
    </xdr:from>
    <xdr:to>
      <xdr:col>15</xdr:col>
      <xdr:colOff>101600</xdr:colOff>
      <xdr:row>97</xdr:row>
      <xdr:rowOff>44450</xdr:rowOff>
    </xdr:to>
    <xdr:sp macro="" textlink="">
      <xdr:nvSpPr>
        <xdr:cNvPr id="243" name="フローチャート: 判断 242"/>
        <xdr:cNvSpPr/>
      </xdr:nvSpPr>
      <xdr:spPr>
        <a:xfrm>
          <a:off x="2857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35560</xdr:rowOff>
    </xdr:from>
    <xdr:ext cx="534035" cy="259080"/>
    <xdr:sp macro="" textlink="">
      <xdr:nvSpPr>
        <xdr:cNvPr id="244" name="テキスト ボックス 243"/>
        <xdr:cNvSpPr txBox="1"/>
      </xdr:nvSpPr>
      <xdr:spPr>
        <a:xfrm>
          <a:off x="2640965" y="1666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104775</xdr:rowOff>
    </xdr:from>
    <xdr:to>
      <xdr:col>10</xdr:col>
      <xdr:colOff>114300</xdr:colOff>
      <xdr:row>97</xdr:row>
      <xdr:rowOff>107315</xdr:rowOff>
    </xdr:to>
    <xdr:cxnSp macro="">
      <xdr:nvCxnSpPr>
        <xdr:cNvPr id="245" name="直線コネクタ 244"/>
        <xdr:cNvCxnSpPr/>
      </xdr:nvCxnSpPr>
      <xdr:spPr>
        <a:xfrm flipV="1">
          <a:off x="1130300" y="15535275"/>
          <a:ext cx="889000" cy="1202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165100</xdr:rowOff>
    </xdr:from>
    <xdr:to>
      <xdr:col>10</xdr:col>
      <xdr:colOff>165100</xdr:colOff>
      <xdr:row>97</xdr:row>
      <xdr:rowOff>95250</xdr:rowOff>
    </xdr:to>
    <xdr:sp macro="" textlink="">
      <xdr:nvSpPr>
        <xdr:cNvPr id="246" name="フローチャート: 判断 245"/>
        <xdr:cNvSpPr/>
      </xdr:nvSpPr>
      <xdr:spPr>
        <a:xfrm>
          <a:off x="196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86360</xdr:rowOff>
    </xdr:from>
    <xdr:ext cx="534035" cy="258445"/>
    <xdr:sp macro="" textlink="">
      <xdr:nvSpPr>
        <xdr:cNvPr id="247" name="テキスト ボックス 246"/>
        <xdr:cNvSpPr txBox="1"/>
      </xdr:nvSpPr>
      <xdr:spPr>
        <a:xfrm>
          <a:off x="1751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48" name="フローチャート: 判断 247"/>
        <xdr:cNvSpPr/>
      </xdr:nvSpPr>
      <xdr:spPr>
        <a:xfrm>
          <a:off x="107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64135</xdr:rowOff>
    </xdr:from>
    <xdr:ext cx="534035" cy="258445"/>
    <xdr:sp macro="" textlink="">
      <xdr:nvSpPr>
        <xdr:cNvPr id="249" name="テキスト ボックス 248"/>
        <xdr:cNvSpPr txBox="1"/>
      </xdr:nvSpPr>
      <xdr:spPr>
        <a:xfrm>
          <a:off x="86296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31115</xdr:rowOff>
    </xdr:from>
    <xdr:to>
      <xdr:col>24</xdr:col>
      <xdr:colOff>114300</xdr:colOff>
      <xdr:row>98</xdr:row>
      <xdr:rowOff>132715</xdr:rowOff>
    </xdr:to>
    <xdr:sp macro="" textlink="">
      <xdr:nvSpPr>
        <xdr:cNvPr id="255" name="楕円 254"/>
        <xdr:cNvSpPr/>
      </xdr:nvSpPr>
      <xdr:spPr>
        <a:xfrm>
          <a:off x="45847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117475</xdr:rowOff>
    </xdr:from>
    <xdr:ext cx="534670" cy="259080"/>
    <xdr:sp macro="" textlink="">
      <xdr:nvSpPr>
        <xdr:cNvPr id="256" name="衛生費該当値テキスト"/>
        <xdr:cNvSpPr txBox="1"/>
      </xdr:nvSpPr>
      <xdr:spPr>
        <a:xfrm>
          <a:off x="4686300" y="16748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61595</xdr:rowOff>
    </xdr:from>
    <xdr:to>
      <xdr:col>20</xdr:col>
      <xdr:colOff>38100</xdr:colOff>
      <xdr:row>97</xdr:row>
      <xdr:rowOff>163195</xdr:rowOff>
    </xdr:to>
    <xdr:sp macro="" textlink="">
      <xdr:nvSpPr>
        <xdr:cNvPr id="257" name="楕円 256"/>
        <xdr:cNvSpPr/>
      </xdr:nvSpPr>
      <xdr:spPr>
        <a:xfrm>
          <a:off x="3746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154940</xdr:rowOff>
    </xdr:from>
    <xdr:ext cx="534035" cy="258445"/>
    <xdr:sp macro="" textlink="">
      <xdr:nvSpPr>
        <xdr:cNvPr id="258" name="テキスト ボックス 257"/>
        <xdr:cNvSpPr txBox="1"/>
      </xdr:nvSpPr>
      <xdr:spPr>
        <a:xfrm>
          <a:off x="3529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119380</xdr:rowOff>
    </xdr:from>
    <xdr:to>
      <xdr:col>15</xdr:col>
      <xdr:colOff>101600</xdr:colOff>
      <xdr:row>95</xdr:row>
      <xdr:rowOff>49530</xdr:rowOff>
    </xdr:to>
    <xdr:sp macro="" textlink="">
      <xdr:nvSpPr>
        <xdr:cNvPr id="259" name="楕円 258"/>
        <xdr:cNvSpPr/>
      </xdr:nvSpPr>
      <xdr:spPr>
        <a:xfrm>
          <a:off x="2857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66040</xdr:rowOff>
    </xdr:from>
    <xdr:ext cx="534035" cy="258445"/>
    <xdr:sp macro="" textlink="">
      <xdr:nvSpPr>
        <xdr:cNvPr id="260" name="テキスト ボックス 259"/>
        <xdr:cNvSpPr txBox="1"/>
      </xdr:nvSpPr>
      <xdr:spPr>
        <a:xfrm>
          <a:off x="2640965"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90</xdr:row>
      <xdr:rowOff>53975</xdr:rowOff>
    </xdr:from>
    <xdr:to>
      <xdr:col>10</xdr:col>
      <xdr:colOff>165100</xdr:colOff>
      <xdr:row>90</xdr:row>
      <xdr:rowOff>155575</xdr:rowOff>
    </xdr:to>
    <xdr:sp macro="" textlink="">
      <xdr:nvSpPr>
        <xdr:cNvPr id="261" name="楕円 260"/>
        <xdr:cNvSpPr/>
      </xdr:nvSpPr>
      <xdr:spPr>
        <a:xfrm>
          <a:off x="1968500" y="15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89</xdr:row>
      <xdr:rowOff>635</xdr:rowOff>
    </xdr:from>
    <xdr:ext cx="598170" cy="259080"/>
    <xdr:sp macro="" textlink="">
      <xdr:nvSpPr>
        <xdr:cNvPr id="262" name="テキスト ボックス 261"/>
        <xdr:cNvSpPr txBox="1"/>
      </xdr:nvSpPr>
      <xdr:spPr>
        <a:xfrm>
          <a:off x="1719580" y="15259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56515</xdr:rowOff>
    </xdr:from>
    <xdr:to>
      <xdr:col>6</xdr:col>
      <xdr:colOff>38100</xdr:colOff>
      <xdr:row>97</xdr:row>
      <xdr:rowOff>158115</xdr:rowOff>
    </xdr:to>
    <xdr:sp macro="" textlink="">
      <xdr:nvSpPr>
        <xdr:cNvPr id="263" name="楕円 262"/>
        <xdr:cNvSpPr/>
      </xdr:nvSpPr>
      <xdr:spPr>
        <a:xfrm>
          <a:off x="107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149225</xdr:rowOff>
    </xdr:from>
    <xdr:ext cx="534035" cy="259080"/>
    <xdr:sp macro="" textlink="">
      <xdr:nvSpPr>
        <xdr:cNvPr id="264" name="テキスト ボックス 263"/>
        <xdr:cNvSpPr txBox="1"/>
      </xdr:nvSpPr>
      <xdr:spPr>
        <a:xfrm>
          <a:off x="862965" y="1677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8" name="テキスト ボックス 277"/>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80" name="テキスト ボックス 279"/>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82" name="テキスト ボックス 281"/>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4" name="テキスト ボックス 283"/>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6" name="テキスト ボックス 285"/>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8" name="テキスト ボックス 287"/>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45085</xdr:rowOff>
    </xdr:from>
    <xdr:to>
      <xdr:col>54</xdr:col>
      <xdr:colOff>189865</xdr:colOff>
      <xdr:row>39</xdr:row>
      <xdr:rowOff>99060</xdr:rowOff>
    </xdr:to>
    <xdr:cxnSp macro="">
      <xdr:nvCxnSpPr>
        <xdr:cNvPr id="290" name="直線コネクタ 289"/>
        <xdr:cNvCxnSpPr/>
      </xdr:nvCxnSpPr>
      <xdr:spPr>
        <a:xfrm flipV="1">
          <a:off x="10475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163195</xdr:rowOff>
    </xdr:from>
    <xdr:ext cx="469900" cy="259080"/>
    <xdr:sp macro="" textlink="">
      <xdr:nvSpPr>
        <xdr:cNvPr id="293" name="労働費最大値テキスト"/>
        <xdr:cNvSpPr txBox="1"/>
      </xdr:nvSpPr>
      <xdr:spPr>
        <a:xfrm>
          <a:off x="10528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a:t>
          </a:r>
          <a:endParaRPr kumimoji="1" lang="ja-JP" altLang="en-US" sz="1000" b="1">
            <a:latin typeface="ＭＳ Ｐゴシック"/>
          </a:endParaRPr>
        </a:p>
      </xdr:txBody>
    </xdr:sp>
    <xdr:clientData/>
  </xdr:oneCellAnchor>
  <xdr:twoCellAnchor>
    <xdr:from>
      <xdr:col>54</xdr:col>
      <xdr:colOff>101600</xdr:colOff>
      <xdr:row>31</xdr:row>
      <xdr:rowOff>45085</xdr:rowOff>
    </xdr:from>
    <xdr:to>
      <xdr:col>55</xdr:col>
      <xdr:colOff>88900</xdr:colOff>
      <xdr:row>31</xdr:row>
      <xdr:rowOff>45085</xdr:rowOff>
    </xdr:to>
    <xdr:cxnSp macro="">
      <xdr:nvCxnSpPr>
        <xdr:cNvPr id="294" name="直線コネクタ 293"/>
        <xdr:cNvCxnSpPr/>
      </xdr:nvCxnSpPr>
      <xdr:spPr>
        <a:xfrm>
          <a:off x="10388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166370</xdr:rowOff>
    </xdr:from>
    <xdr:to>
      <xdr:col>55</xdr:col>
      <xdr:colOff>0</xdr:colOff>
      <xdr:row>39</xdr:row>
      <xdr:rowOff>15240</xdr:rowOff>
    </xdr:to>
    <xdr:cxnSp macro="">
      <xdr:nvCxnSpPr>
        <xdr:cNvPr id="295" name="直線コネクタ 294"/>
        <xdr:cNvCxnSpPr/>
      </xdr:nvCxnSpPr>
      <xdr:spPr>
        <a:xfrm flipV="1">
          <a:off x="9639300" y="66814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8460" cy="259080"/>
    <xdr:sp macro="" textlink="">
      <xdr:nvSpPr>
        <xdr:cNvPr id="296" name="労働費平均値テキスト"/>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7" name="フローチャート: 判断 296"/>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163195</xdr:rowOff>
    </xdr:from>
    <xdr:to>
      <xdr:col>50</xdr:col>
      <xdr:colOff>114300</xdr:colOff>
      <xdr:row>39</xdr:row>
      <xdr:rowOff>15240</xdr:rowOff>
    </xdr:to>
    <xdr:cxnSp macro="">
      <xdr:nvCxnSpPr>
        <xdr:cNvPr id="298" name="直線コネクタ 297"/>
        <xdr:cNvCxnSpPr/>
      </xdr:nvCxnSpPr>
      <xdr:spPr>
        <a:xfrm>
          <a:off x="8750300" y="66782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60960</xdr:rowOff>
    </xdr:from>
    <xdr:to>
      <xdr:col>50</xdr:col>
      <xdr:colOff>165100</xdr:colOff>
      <xdr:row>38</xdr:row>
      <xdr:rowOff>162560</xdr:rowOff>
    </xdr:to>
    <xdr:sp macro="" textlink="">
      <xdr:nvSpPr>
        <xdr:cNvPr id="299" name="フローチャート: 判断 298"/>
        <xdr:cNvSpPr/>
      </xdr:nvSpPr>
      <xdr:spPr>
        <a:xfrm>
          <a:off x="9588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7620</xdr:rowOff>
    </xdr:from>
    <xdr:ext cx="378460" cy="258445"/>
    <xdr:sp macro="" textlink="">
      <xdr:nvSpPr>
        <xdr:cNvPr id="300" name="テキスト ボックス 299"/>
        <xdr:cNvSpPr txBox="1"/>
      </xdr:nvSpPr>
      <xdr:spPr>
        <a:xfrm>
          <a:off x="9450070" y="6351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112395</xdr:rowOff>
    </xdr:from>
    <xdr:to>
      <xdr:col>45</xdr:col>
      <xdr:colOff>177800</xdr:colOff>
      <xdr:row>38</xdr:row>
      <xdr:rowOff>163195</xdr:rowOff>
    </xdr:to>
    <xdr:cxnSp macro="">
      <xdr:nvCxnSpPr>
        <xdr:cNvPr id="301" name="直線コネクタ 300"/>
        <xdr:cNvCxnSpPr/>
      </xdr:nvCxnSpPr>
      <xdr:spPr>
        <a:xfrm>
          <a:off x="7861300" y="662749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80645</xdr:rowOff>
    </xdr:from>
    <xdr:to>
      <xdr:col>46</xdr:col>
      <xdr:colOff>38100</xdr:colOff>
      <xdr:row>39</xdr:row>
      <xdr:rowOff>10795</xdr:rowOff>
    </xdr:to>
    <xdr:sp macro="" textlink="">
      <xdr:nvSpPr>
        <xdr:cNvPr id="302" name="フローチャート: 判断 301"/>
        <xdr:cNvSpPr/>
      </xdr:nvSpPr>
      <xdr:spPr>
        <a:xfrm>
          <a:off x="869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27305</xdr:rowOff>
    </xdr:from>
    <xdr:ext cx="378460" cy="259080"/>
    <xdr:sp macro="" textlink="">
      <xdr:nvSpPr>
        <xdr:cNvPr id="303" name="テキスト ボックス 302"/>
        <xdr:cNvSpPr txBox="1"/>
      </xdr:nvSpPr>
      <xdr:spPr>
        <a:xfrm>
          <a:off x="8561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113030</xdr:rowOff>
    </xdr:from>
    <xdr:to>
      <xdr:col>41</xdr:col>
      <xdr:colOff>50800</xdr:colOff>
      <xdr:row>38</xdr:row>
      <xdr:rowOff>112395</xdr:rowOff>
    </xdr:to>
    <xdr:cxnSp macro="">
      <xdr:nvCxnSpPr>
        <xdr:cNvPr id="304" name="直線コネクタ 303"/>
        <xdr:cNvCxnSpPr/>
      </xdr:nvCxnSpPr>
      <xdr:spPr>
        <a:xfrm>
          <a:off x="6972300" y="6285230"/>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5" name="フローチャート: 判断 304"/>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110490</xdr:rowOff>
    </xdr:from>
    <xdr:ext cx="469265" cy="258445"/>
    <xdr:sp macro="" textlink="">
      <xdr:nvSpPr>
        <xdr:cNvPr id="306" name="テキスト ボックス 305"/>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07" name="フローチャート: 判断 306"/>
        <xdr:cNvSpPr/>
      </xdr:nvSpPr>
      <xdr:spPr>
        <a:xfrm>
          <a:off x="692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40640</xdr:rowOff>
    </xdr:from>
    <xdr:ext cx="469265" cy="258445"/>
    <xdr:sp macro="" textlink="">
      <xdr:nvSpPr>
        <xdr:cNvPr id="308" name="テキスト ボックス 307"/>
        <xdr:cNvSpPr txBox="1"/>
      </xdr:nvSpPr>
      <xdr:spPr>
        <a:xfrm>
          <a:off x="6737350" y="6555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114935</xdr:rowOff>
    </xdr:from>
    <xdr:to>
      <xdr:col>55</xdr:col>
      <xdr:colOff>50800</xdr:colOff>
      <xdr:row>39</xdr:row>
      <xdr:rowOff>45085</xdr:rowOff>
    </xdr:to>
    <xdr:sp macro="" textlink="">
      <xdr:nvSpPr>
        <xdr:cNvPr id="314" name="楕円 313"/>
        <xdr:cNvSpPr/>
      </xdr:nvSpPr>
      <xdr:spPr>
        <a:xfrm>
          <a:off x="10426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47625</xdr:rowOff>
    </xdr:from>
    <xdr:ext cx="378460" cy="259080"/>
    <xdr:sp macro="" textlink="">
      <xdr:nvSpPr>
        <xdr:cNvPr id="315" name="労働費該当値テキスト"/>
        <xdr:cNvSpPr txBox="1"/>
      </xdr:nvSpPr>
      <xdr:spPr>
        <a:xfrm>
          <a:off x="1052830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316" name="楕円 315"/>
        <xdr:cNvSpPr/>
      </xdr:nvSpPr>
      <xdr:spPr>
        <a:xfrm>
          <a:off x="958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57150</xdr:rowOff>
    </xdr:from>
    <xdr:ext cx="378460" cy="259080"/>
    <xdr:sp macro="" textlink="">
      <xdr:nvSpPr>
        <xdr:cNvPr id="317" name="テキスト ボックス 316"/>
        <xdr:cNvSpPr txBox="1"/>
      </xdr:nvSpPr>
      <xdr:spPr>
        <a:xfrm>
          <a:off x="9450070" y="6743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112395</xdr:rowOff>
    </xdr:from>
    <xdr:to>
      <xdr:col>46</xdr:col>
      <xdr:colOff>38100</xdr:colOff>
      <xdr:row>39</xdr:row>
      <xdr:rowOff>42545</xdr:rowOff>
    </xdr:to>
    <xdr:sp macro="" textlink="">
      <xdr:nvSpPr>
        <xdr:cNvPr id="318" name="楕円 317"/>
        <xdr:cNvSpPr/>
      </xdr:nvSpPr>
      <xdr:spPr>
        <a:xfrm>
          <a:off x="8699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33655</xdr:rowOff>
    </xdr:from>
    <xdr:ext cx="378460" cy="258445"/>
    <xdr:sp macro="" textlink="">
      <xdr:nvSpPr>
        <xdr:cNvPr id="319" name="テキスト ボックス 318"/>
        <xdr:cNvSpPr txBox="1"/>
      </xdr:nvSpPr>
      <xdr:spPr>
        <a:xfrm>
          <a:off x="8561070" y="6720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61595</xdr:rowOff>
    </xdr:from>
    <xdr:to>
      <xdr:col>41</xdr:col>
      <xdr:colOff>101600</xdr:colOff>
      <xdr:row>38</xdr:row>
      <xdr:rowOff>163195</xdr:rowOff>
    </xdr:to>
    <xdr:sp macro="" textlink="">
      <xdr:nvSpPr>
        <xdr:cNvPr id="320" name="楕円 319"/>
        <xdr:cNvSpPr/>
      </xdr:nvSpPr>
      <xdr:spPr>
        <a:xfrm>
          <a:off x="781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154940</xdr:rowOff>
    </xdr:from>
    <xdr:ext cx="378460" cy="258445"/>
    <xdr:sp macro="" textlink="">
      <xdr:nvSpPr>
        <xdr:cNvPr id="321" name="テキスト ボックス 320"/>
        <xdr:cNvSpPr txBox="1"/>
      </xdr:nvSpPr>
      <xdr:spPr>
        <a:xfrm>
          <a:off x="7672070" y="66700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62230</xdr:rowOff>
    </xdr:from>
    <xdr:to>
      <xdr:col>36</xdr:col>
      <xdr:colOff>165100</xdr:colOff>
      <xdr:row>36</xdr:row>
      <xdr:rowOff>163830</xdr:rowOff>
    </xdr:to>
    <xdr:sp macro="" textlink="">
      <xdr:nvSpPr>
        <xdr:cNvPr id="322" name="楕円 321"/>
        <xdr:cNvSpPr/>
      </xdr:nvSpPr>
      <xdr:spPr>
        <a:xfrm>
          <a:off x="6921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8890</xdr:rowOff>
    </xdr:from>
    <xdr:ext cx="469265" cy="258445"/>
    <xdr:sp macro="" textlink="">
      <xdr:nvSpPr>
        <xdr:cNvPr id="323" name="テキスト ボックス 322"/>
        <xdr:cNvSpPr txBox="1"/>
      </xdr:nvSpPr>
      <xdr:spPr>
        <a:xfrm>
          <a:off x="6737350" y="6009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5" name="テキスト ボックス 334"/>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7" name="テキスト ボックス 336"/>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1" name="テキスト ボックス 340"/>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3" name="テキスト ボックス 342"/>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5" name="テキスト ボックス 344"/>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95885</xdr:rowOff>
    </xdr:from>
    <xdr:to>
      <xdr:col>54</xdr:col>
      <xdr:colOff>189865</xdr:colOff>
      <xdr:row>58</xdr:row>
      <xdr:rowOff>159385</xdr:rowOff>
    </xdr:to>
    <xdr:cxnSp macro="">
      <xdr:nvCxnSpPr>
        <xdr:cNvPr id="349" name="直線コネクタ 348"/>
        <xdr:cNvCxnSpPr/>
      </xdr:nvCxnSpPr>
      <xdr:spPr>
        <a:xfrm flipV="1">
          <a:off x="10475595" y="866838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163195</xdr:rowOff>
    </xdr:from>
    <xdr:ext cx="534670" cy="259080"/>
    <xdr:sp macro="" textlink="">
      <xdr:nvSpPr>
        <xdr:cNvPr id="350" name="農林水産業費最小値テキスト"/>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51" name="直線コネクタ 350"/>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42545</xdr:rowOff>
    </xdr:from>
    <xdr:ext cx="598805" cy="258445"/>
    <xdr:sp macro="" textlink="">
      <xdr:nvSpPr>
        <xdr:cNvPr id="352" name="農林水産業費最大値テキスト"/>
        <xdr:cNvSpPr txBox="1"/>
      </xdr:nvSpPr>
      <xdr:spPr>
        <a:xfrm>
          <a:off x="10528300" y="8443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142,008</a:t>
          </a:r>
          <a:endParaRPr kumimoji="1" lang="ja-JP" altLang="en-US" sz="1000" b="1">
            <a:latin typeface="ＭＳ Ｐゴシック"/>
          </a:endParaRPr>
        </a:p>
      </xdr:txBody>
    </xdr:sp>
    <xdr:clientData/>
  </xdr:oneCellAnchor>
  <xdr:twoCellAnchor>
    <xdr:from>
      <xdr:col>54</xdr:col>
      <xdr:colOff>101600</xdr:colOff>
      <xdr:row>50</xdr:row>
      <xdr:rowOff>95885</xdr:rowOff>
    </xdr:from>
    <xdr:to>
      <xdr:col>55</xdr:col>
      <xdr:colOff>88900</xdr:colOff>
      <xdr:row>50</xdr:row>
      <xdr:rowOff>95885</xdr:rowOff>
    </xdr:to>
    <xdr:cxnSp macro="">
      <xdr:nvCxnSpPr>
        <xdr:cNvPr id="353" name="直線コネクタ 352"/>
        <xdr:cNvCxnSpPr/>
      </xdr:nvCxnSpPr>
      <xdr:spPr>
        <a:xfrm>
          <a:off x="10388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0</xdr:rowOff>
    </xdr:from>
    <xdr:to>
      <xdr:col>55</xdr:col>
      <xdr:colOff>0</xdr:colOff>
      <xdr:row>57</xdr:row>
      <xdr:rowOff>5080</xdr:rowOff>
    </xdr:to>
    <xdr:cxnSp macro="">
      <xdr:nvCxnSpPr>
        <xdr:cNvPr id="354" name="直線コネクタ 353"/>
        <xdr:cNvCxnSpPr/>
      </xdr:nvCxnSpPr>
      <xdr:spPr>
        <a:xfrm flipV="1">
          <a:off x="9639300" y="97726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163195</xdr:rowOff>
    </xdr:from>
    <xdr:ext cx="534670" cy="259080"/>
    <xdr:sp macro="" textlink="">
      <xdr:nvSpPr>
        <xdr:cNvPr id="355" name="農林水産業費平均値テキスト"/>
        <xdr:cNvSpPr txBox="1"/>
      </xdr:nvSpPr>
      <xdr:spPr>
        <a:xfrm>
          <a:off x="10528300" y="9764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56" name="フローチャート: 判断 355"/>
        <xdr:cNvSpPr/>
      </xdr:nvSpPr>
      <xdr:spPr>
        <a:xfrm>
          <a:off x="104267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158750</xdr:rowOff>
    </xdr:from>
    <xdr:to>
      <xdr:col>50</xdr:col>
      <xdr:colOff>114300</xdr:colOff>
      <xdr:row>57</xdr:row>
      <xdr:rowOff>5080</xdr:rowOff>
    </xdr:to>
    <xdr:cxnSp macro="">
      <xdr:nvCxnSpPr>
        <xdr:cNvPr id="357" name="直線コネクタ 356"/>
        <xdr:cNvCxnSpPr/>
      </xdr:nvCxnSpPr>
      <xdr:spPr>
        <a:xfrm>
          <a:off x="8750300" y="9759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168275</xdr:rowOff>
    </xdr:from>
    <xdr:to>
      <xdr:col>50</xdr:col>
      <xdr:colOff>165100</xdr:colOff>
      <xdr:row>57</xdr:row>
      <xdr:rowOff>98425</xdr:rowOff>
    </xdr:to>
    <xdr:sp macro="" textlink="">
      <xdr:nvSpPr>
        <xdr:cNvPr id="358" name="フローチャート: 判断 357"/>
        <xdr:cNvSpPr/>
      </xdr:nvSpPr>
      <xdr:spPr>
        <a:xfrm>
          <a:off x="9588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89535</xdr:rowOff>
    </xdr:from>
    <xdr:ext cx="534035" cy="258445"/>
    <xdr:sp macro="" textlink="">
      <xdr:nvSpPr>
        <xdr:cNvPr id="359" name="テキスト ボックス 358"/>
        <xdr:cNvSpPr txBox="1"/>
      </xdr:nvSpPr>
      <xdr:spPr>
        <a:xfrm>
          <a:off x="9371965" y="9862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154940</xdr:rowOff>
    </xdr:from>
    <xdr:to>
      <xdr:col>45</xdr:col>
      <xdr:colOff>177800</xdr:colOff>
      <xdr:row>56</xdr:row>
      <xdr:rowOff>158750</xdr:rowOff>
    </xdr:to>
    <xdr:cxnSp macro="">
      <xdr:nvCxnSpPr>
        <xdr:cNvPr id="360" name="直線コネクタ 359"/>
        <xdr:cNvCxnSpPr/>
      </xdr:nvCxnSpPr>
      <xdr:spPr>
        <a:xfrm>
          <a:off x="7861300" y="97561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61" name="フローチャート: 判断 360"/>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34035" cy="259080"/>
    <xdr:sp macro="" textlink="">
      <xdr:nvSpPr>
        <xdr:cNvPr id="362" name="テキスト ボックス 361"/>
        <xdr:cNvSpPr txBox="1"/>
      </xdr:nvSpPr>
      <xdr:spPr>
        <a:xfrm>
          <a:off x="8482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154940</xdr:rowOff>
    </xdr:from>
    <xdr:to>
      <xdr:col>41</xdr:col>
      <xdr:colOff>50800</xdr:colOff>
      <xdr:row>57</xdr:row>
      <xdr:rowOff>71120</xdr:rowOff>
    </xdr:to>
    <xdr:cxnSp macro="">
      <xdr:nvCxnSpPr>
        <xdr:cNvPr id="363" name="直線コネクタ 362"/>
        <xdr:cNvCxnSpPr/>
      </xdr:nvCxnSpPr>
      <xdr:spPr>
        <a:xfrm flipV="1">
          <a:off x="6972300" y="97561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167005</xdr:rowOff>
    </xdr:from>
    <xdr:to>
      <xdr:col>41</xdr:col>
      <xdr:colOff>101600</xdr:colOff>
      <xdr:row>58</xdr:row>
      <xdr:rowOff>97790</xdr:rowOff>
    </xdr:to>
    <xdr:sp macro="" textlink="">
      <xdr:nvSpPr>
        <xdr:cNvPr id="364" name="フローチャート: 判断 363"/>
        <xdr:cNvSpPr/>
      </xdr:nvSpPr>
      <xdr:spPr>
        <a:xfrm>
          <a:off x="7810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88265</xdr:rowOff>
    </xdr:from>
    <xdr:ext cx="534035" cy="258445"/>
    <xdr:sp macro="" textlink="">
      <xdr:nvSpPr>
        <xdr:cNvPr id="365" name="テキスト ボックス 364"/>
        <xdr:cNvSpPr txBox="1"/>
      </xdr:nvSpPr>
      <xdr:spPr>
        <a:xfrm>
          <a:off x="7593965" y="10032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13335</xdr:rowOff>
    </xdr:to>
    <xdr:sp macro="" textlink="">
      <xdr:nvSpPr>
        <xdr:cNvPr id="366" name="フローチャート: 判断 365"/>
        <xdr:cNvSpPr/>
      </xdr:nvSpPr>
      <xdr:spPr>
        <a:xfrm>
          <a:off x="6921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4445</xdr:rowOff>
    </xdr:from>
    <xdr:ext cx="534035" cy="259080"/>
    <xdr:sp macro="" textlink="">
      <xdr:nvSpPr>
        <xdr:cNvPr id="367" name="テキスト ボックス 366"/>
        <xdr:cNvSpPr txBox="1"/>
      </xdr:nvSpPr>
      <xdr:spPr>
        <a:xfrm>
          <a:off x="6704965" y="9948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120650</xdr:rowOff>
    </xdr:from>
    <xdr:to>
      <xdr:col>55</xdr:col>
      <xdr:colOff>50800</xdr:colOff>
      <xdr:row>57</xdr:row>
      <xdr:rowOff>50800</xdr:rowOff>
    </xdr:to>
    <xdr:sp macro="" textlink="">
      <xdr:nvSpPr>
        <xdr:cNvPr id="373" name="楕円 372"/>
        <xdr:cNvSpPr/>
      </xdr:nvSpPr>
      <xdr:spPr>
        <a:xfrm>
          <a:off x="10426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143510</xdr:rowOff>
    </xdr:from>
    <xdr:ext cx="534670" cy="258445"/>
    <xdr:sp macro="" textlink="">
      <xdr:nvSpPr>
        <xdr:cNvPr id="374" name="農林水産業費該当値テキスト"/>
        <xdr:cNvSpPr txBox="1"/>
      </xdr:nvSpPr>
      <xdr:spPr>
        <a:xfrm>
          <a:off x="10528300" y="9573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125730</xdr:rowOff>
    </xdr:from>
    <xdr:to>
      <xdr:col>50</xdr:col>
      <xdr:colOff>165100</xdr:colOff>
      <xdr:row>57</xdr:row>
      <xdr:rowOff>55880</xdr:rowOff>
    </xdr:to>
    <xdr:sp macro="" textlink="">
      <xdr:nvSpPr>
        <xdr:cNvPr id="375" name="楕円 374"/>
        <xdr:cNvSpPr/>
      </xdr:nvSpPr>
      <xdr:spPr>
        <a:xfrm>
          <a:off x="9588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72390</xdr:rowOff>
    </xdr:from>
    <xdr:ext cx="534035" cy="259080"/>
    <xdr:sp macro="" textlink="">
      <xdr:nvSpPr>
        <xdr:cNvPr id="376" name="テキスト ボックス 375"/>
        <xdr:cNvSpPr txBox="1"/>
      </xdr:nvSpPr>
      <xdr:spPr>
        <a:xfrm>
          <a:off x="9371965" y="950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107950</xdr:rowOff>
    </xdr:from>
    <xdr:to>
      <xdr:col>46</xdr:col>
      <xdr:colOff>38100</xdr:colOff>
      <xdr:row>57</xdr:row>
      <xdr:rowOff>38100</xdr:rowOff>
    </xdr:to>
    <xdr:sp macro="" textlink="">
      <xdr:nvSpPr>
        <xdr:cNvPr id="377" name="楕円 376"/>
        <xdr:cNvSpPr/>
      </xdr:nvSpPr>
      <xdr:spPr>
        <a:xfrm>
          <a:off x="8699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54610</xdr:rowOff>
    </xdr:from>
    <xdr:ext cx="534035" cy="258445"/>
    <xdr:sp macro="" textlink="">
      <xdr:nvSpPr>
        <xdr:cNvPr id="378" name="テキスト ボックス 377"/>
        <xdr:cNvSpPr txBox="1"/>
      </xdr:nvSpPr>
      <xdr:spPr>
        <a:xfrm>
          <a:off x="8482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104140</xdr:rowOff>
    </xdr:from>
    <xdr:to>
      <xdr:col>41</xdr:col>
      <xdr:colOff>101600</xdr:colOff>
      <xdr:row>57</xdr:row>
      <xdr:rowOff>34290</xdr:rowOff>
    </xdr:to>
    <xdr:sp macro="" textlink="">
      <xdr:nvSpPr>
        <xdr:cNvPr id="379" name="楕円 378"/>
        <xdr:cNvSpPr/>
      </xdr:nvSpPr>
      <xdr:spPr>
        <a:xfrm>
          <a:off x="7810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50800</xdr:rowOff>
    </xdr:from>
    <xdr:ext cx="534035" cy="259080"/>
    <xdr:sp macro="" textlink="">
      <xdr:nvSpPr>
        <xdr:cNvPr id="380" name="テキスト ボックス 379"/>
        <xdr:cNvSpPr txBox="1"/>
      </xdr:nvSpPr>
      <xdr:spPr>
        <a:xfrm>
          <a:off x="7593965" y="948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20320</xdr:rowOff>
    </xdr:from>
    <xdr:to>
      <xdr:col>36</xdr:col>
      <xdr:colOff>165100</xdr:colOff>
      <xdr:row>57</xdr:row>
      <xdr:rowOff>121920</xdr:rowOff>
    </xdr:to>
    <xdr:sp macro="" textlink="">
      <xdr:nvSpPr>
        <xdr:cNvPr id="381" name="楕円 380"/>
        <xdr:cNvSpPr/>
      </xdr:nvSpPr>
      <xdr:spPr>
        <a:xfrm>
          <a:off x="6921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138430</xdr:rowOff>
    </xdr:from>
    <xdr:ext cx="534035" cy="259080"/>
    <xdr:sp macro="" textlink="">
      <xdr:nvSpPr>
        <xdr:cNvPr id="382" name="テキスト ボックス 381"/>
        <xdr:cNvSpPr txBox="1"/>
      </xdr:nvSpPr>
      <xdr:spPr>
        <a:xfrm>
          <a:off x="6704965" y="9568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4" name="テキスト ボックス 39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8" name="テキスト ボックス 397"/>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400" name="テキスト ボックス 399"/>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2" name="テキスト ボックス 401"/>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4" name="テキスト ボックス 40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69215</xdr:rowOff>
    </xdr:from>
    <xdr:to>
      <xdr:col>54</xdr:col>
      <xdr:colOff>189865</xdr:colOff>
      <xdr:row>79</xdr:row>
      <xdr:rowOff>22225</xdr:rowOff>
    </xdr:to>
    <xdr:cxnSp macro="">
      <xdr:nvCxnSpPr>
        <xdr:cNvPr id="406" name="直線コネクタ 405"/>
        <xdr:cNvCxnSpPr/>
      </xdr:nvCxnSpPr>
      <xdr:spPr>
        <a:xfrm flipV="1">
          <a:off x="10475595" y="1224216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26035</xdr:rowOff>
    </xdr:from>
    <xdr:ext cx="469900" cy="259080"/>
    <xdr:sp macro="" textlink="">
      <xdr:nvSpPr>
        <xdr:cNvPr id="407" name="商工費最小値テキスト"/>
        <xdr:cNvSpPr txBox="1"/>
      </xdr:nvSpPr>
      <xdr:spPr>
        <a:xfrm>
          <a:off x="10528300" y="13570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22225</xdr:rowOff>
    </xdr:from>
    <xdr:to>
      <xdr:col>55</xdr:col>
      <xdr:colOff>88900</xdr:colOff>
      <xdr:row>79</xdr:row>
      <xdr:rowOff>22225</xdr:rowOff>
    </xdr:to>
    <xdr:cxnSp macro="">
      <xdr:nvCxnSpPr>
        <xdr:cNvPr id="408" name="直線コネクタ 407"/>
        <xdr:cNvCxnSpPr/>
      </xdr:nvCxnSpPr>
      <xdr:spPr>
        <a:xfrm>
          <a:off x="10388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15875</xdr:rowOff>
    </xdr:from>
    <xdr:ext cx="598805" cy="259080"/>
    <xdr:sp macro="" textlink="">
      <xdr:nvSpPr>
        <xdr:cNvPr id="409" name="商工費最大値テキスト"/>
        <xdr:cNvSpPr txBox="1"/>
      </xdr:nvSpPr>
      <xdr:spPr>
        <a:xfrm>
          <a:off x="10528300" y="12017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176,719</a:t>
          </a:r>
          <a:endParaRPr kumimoji="1" lang="ja-JP" altLang="en-US" sz="1000" b="1">
            <a:latin typeface="ＭＳ Ｐゴシック"/>
          </a:endParaRPr>
        </a:p>
      </xdr:txBody>
    </xdr:sp>
    <xdr:clientData/>
  </xdr:oneCellAnchor>
  <xdr:twoCellAnchor>
    <xdr:from>
      <xdr:col>54</xdr:col>
      <xdr:colOff>101600</xdr:colOff>
      <xdr:row>71</xdr:row>
      <xdr:rowOff>69215</xdr:rowOff>
    </xdr:from>
    <xdr:to>
      <xdr:col>55</xdr:col>
      <xdr:colOff>88900</xdr:colOff>
      <xdr:row>71</xdr:row>
      <xdr:rowOff>69215</xdr:rowOff>
    </xdr:to>
    <xdr:cxnSp macro="">
      <xdr:nvCxnSpPr>
        <xdr:cNvPr id="410" name="直線コネクタ 409"/>
        <xdr:cNvCxnSpPr/>
      </xdr:nvCxnSpPr>
      <xdr:spPr>
        <a:xfrm>
          <a:off x="10388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75565</xdr:rowOff>
    </xdr:from>
    <xdr:to>
      <xdr:col>55</xdr:col>
      <xdr:colOff>0</xdr:colOff>
      <xdr:row>78</xdr:row>
      <xdr:rowOff>104775</xdr:rowOff>
    </xdr:to>
    <xdr:cxnSp macro="">
      <xdr:nvCxnSpPr>
        <xdr:cNvPr id="411" name="直線コネクタ 410"/>
        <xdr:cNvCxnSpPr/>
      </xdr:nvCxnSpPr>
      <xdr:spPr>
        <a:xfrm flipV="1">
          <a:off x="9639300" y="134486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21590</xdr:rowOff>
    </xdr:from>
    <xdr:ext cx="534670" cy="259080"/>
    <xdr:sp macro="" textlink="">
      <xdr:nvSpPr>
        <xdr:cNvPr id="412" name="商工費平均値テキスト"/>
        <xdr:cNvSpPr txBox="1"/>
      </xdr:nvSpPr>
      <xdr:spPr>
        <a:xfrm>
          <a:off x="10528300" y="13223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13" name="フローチャート: 判断 412"/>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61595</xdr:rowOff>
    </xdr:from>
    <xdr:to>
      <xdr:col>50</xdr:col>
      <xdr:colOff>114300</xdr:colOff>
      <xdr:row>78</xdr:row>
      <xdr:rowOff>104775</xdr:rowOff>
    </xdr:to>
    <xdr:cxnSp macro="">
      <xdr:nvCxnSpPr>
        <xdr:cNvPr id="414" name="直線コネクタ 413"/>
        <xdr:cNvCxnSpPr/>
      </xdr:nvCxnSpPr>
      <xdr:spPr>
        <a:xfrm>
          <a:off x="8750300" y="134346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50165</xdr:rowOff>
    </xdr:from>
    <xdr:to>
      <xdr:col>50</xdr:col>
      <xdr:colOff>165100</xdr:colOff>
      <xdr:row>78</xdr:row>
      <xdr:rowOff>151765</xdr:rowOff>
    </xdr:to>
    <xdr:sp macro="" textlink="">
      <xdr:nvSpPr>
        <xdr:cNvPr id="415" name="フローチャート: 判断 414"/>
        <xdr:cNvSpPr/>
      </xdr:nvSpPr>
      <xdr:spPr>
        <a:xfrm>
          <a:off x="9588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168275</xdr:rowOff>
    </xdr:from>
    <xdr:ext cx="534035" cy="258445"/>
    <xdr:sp macro="" textlink="">
      <xdr:nvSpPr>
        <xdr:cNvPr id="416" name="テキスト ボックス 415"/>
        <xdr:cNvSpPr txBox="1"/>
      </xdr:nvSpPr>
      <xdr:spPr>
        <a:xfrm>
          <a:off x="9371965" y="13198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72390</xdr:rowOff>
    </xdr:from>
    <xdr:to>
      <xdr:col>45</xdr:col>
      <xdr:colOff>177800</xdr:colOff>
      <xdr:row>78</xdr:row>
      <xdr:rowOff>61595</xdr:rowOff>
    </xdr:to>
    <xdr:cxnSp macro="">
      <xdr:nvCxnSpPr>
        <xdr:cNvPr id="417" name="直線コネクタ 416"/>
        <xdr:cNvCxnSpPr/>
      </xdr:nvCxnSpPr>
      <xdr:spPr>
        <a:xfrm>
          <a:off x="7861300" y="1327404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35560</xdr:rowOff>
    </xdr:from>
    <xdr:to>
      <xdr:col>46</xdr:col>
      <xdr:colOff>38100</xdr:colOff>
      <xdr:row>78</xdr:row>
      <xdr:rowOff>137160</xdr:rowOff>
    </xdr:to>
    <xdr:sp macro="" textlink="">
      <xdr:nvSpPr>
        <xdr:cNvPr id="418" name="フローチャート: 判断 417"/>
        <xdr:cNvSpPr/>
      </xdr:nvSpPr>
      <xdr:spPr>
        <a:xfrm>
          <a:off x="8699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128270</xdr:rowOff>
    </xdr:from>
    <xdr:ext cx="534035" cy="259080"/>
    <xdr:sp macro="" textlink="">
      <xdr:nvSpPr>
        <xdr:cNvPr id="419" name="テキスト ボックス 418"/>
        <xdr:cNvSpPr txBox="1"/>
      </xdr:nvSpPr>
      <xdr:spPr>
        <a:xfrm>
          <a:off x="8482965" y="1350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72390</xdr:rowOff>
    </xdr:from>
    <xdr:to>
      <xdr:col>41</xdr:col>
      <xdr:colOff>50800</xdr:colOff>
      <xdr:row>78</xdr:row>
      <xdr:rowOff>112395</xdr:rowOff>
    </xdr:to>
    <xdr:cxnSp macro="">
      <xdr:nvCxnSpPr>
        <xdr:cNvPr id="420" name="直線コネクタ 419"/>
        <xdr:cNvCxnSpPr/>
      </xdr:nvCxnSpPr>
      <xdr:spPr>
        <a:xfrm flipV="1">
          <a:off x="6972300" y="1327404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43180</xdr:rowOff>
    </xdr:from>
    <xdr:to>
      <xdr:col>41</xdr:col>
      <xdr:colOff>101600</xdr:colOff>
      <xdr:row>78</xdr:row>
      <xdr:rowOff>144780</xdr:rowOff>
    </xdr:to>
    <xdr:sp macro="" textlink="">
      <xdr:nvSpPr>
        <xdr:cNvPr id="421" name="フローチャート: 判断 420"/>
        <xdr:cNvSpPr/>
      </xdr:nvSpPr>
      <xdr:spPr>
        <a:xfrm>
          <a:off x="7810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135890</xdr:rowOff>
    </xdr:from>
    <xdr:ext cx="534035" cy="259080"/>
    <xdr:sp macro="" textlink="">
      <xdr:nvSpPr>
        <xdr:cNvPr id="422" name="テキスト ボックス 421"/>
        <xdr:cNvSpPr txBox="1"/>
      </xdr:nvSpPr>
      <xdr:spPr>
        <a:xfrm>
          <a:off x="7593965" y="13508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64135</xdr:rowOff>
    </xdr:from>
    <xdr:to>
      <xdr:col>36</xdr:col>
      <xdr:colOff>165100</xdr:colOff>
      <xdr:row>78</xdr:row>
      <xdr:rowOff>166370</xdr:rowOff>
    </xdr:to>
    <xdr:sp macro="" textlink="">
      <xdr:nvSpPr>
        <xdr:cNvPr id="423" name="フローチャート: 判断 422"/>
        <xdr:cNvSpPr/>
      </xdr:nvSpPr>
      <xdr:spPr>
        <a:xfrm>
          <a:off x="692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156845</xdr:rowOff>
    </xdr:from>
    <xdr:ext cx="534035" cy="258445"/>
    <xdr:sp macro="" textlink="">
      <xdr:nvSpPr>
        <xdr:cNvPr id="424" name="テキスト ボックス 423"/>
        <xdr:cNvSpPr txBox="1"/>
      </xdr:nvSpPr>
      <xdr:spPr>
        <a:xfrm>
          <a:off x="6704965" y="1352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24765</xdr:rowOff>
    </xdr:from>
    <xdr:to>
      <xdr:col>55</xdr:col>
      <xdr:colOff>50800</xdr:colOff>
      <xdr:row>78</xdr:row>
      <xdr:rowOff>126365</xdr:rowOff>
    </xdr:to>
    <xdr:sp macro="" textlink="">
      <xdr:nvSpPr>
        <xdr:cNvPr id="430" name="楕円 429"/>
        <xdr:cNvSpPr/>
      </xdr:nvSpPr>
      <xdr:spPr>
        <a:xfrm>
          <a:off x="104267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148590</xdr:rowOff>
    </xdr:from>
    <xdr:ext cx="534670" cy="259080"/>
    <xdr:sp macro="" textlink="">
      <xdr:nvSpPr>
        <xdr:cNvPr id="431" name="商工費該当値テキスト"/>
        <xdr:cNvSpPr txBox="1"/>
      </xdr:nvSpPr>
      <xdr:spPr>
        <a:xfrm>
          <a:off x="10528300" y="1335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53975</xdr:rowOff>
    </xdr:from>
    <xdr:to>
      <xdr:col>50</xdr:col>
      <xdr:colOff>165100</xdr:colOff>
      <xdr:row>78</xdr:row>
      <xdr:rowOff>155575</xdr:rowOff>
    </xdr:to>
    <xdr:sp macro="" textlink="">
      <xdr:nvSpPr>
        <xdr:cNvPr id="432" name="楕円 431"/>
        <xdr:cNvSpPr/>
      </xdr:nvSpPr>
      <xdr:spPr>
        <a:xfrm>
          <a:off x="958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146685</xdr:rowOff>
    </xdr:from>
    <xdr:ext cx="534035" cy="258445"/>
    <xdr:sp macro="" textlink="">
      <xdr:nvSpPr>
        <xdr:cNvPr id="433" name="テキスト ボックス 432"/>
        <xdr:cNvSpPr txBox="1"/>
      </xdr:nvSpPr>
      <xdr:spPr>
        <a:xfrm>
          <a:off x="9371965" y="13519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10795</xdr:rowOff>
    </xdr:from>
    <xdr:to>
      <xdr:col>46</xdr:col>
      <xdr:colOff>38100</xdr:colOff>
      <xdr:row>78</xdr:row>
      <xdr:rowOff>112395</xdr:rowOff>
    </xdr:to>
    <xdr:sp macro="" textlink="">
      <xdr:nvSpPr>
        <xdr:cNvPr id="434" name="楕円 433"/>
        <xdr:cNvSpPr/>
      </xdr:nvSpPr>
      <xdr:spPr>
        <a:xfrm>
          <a:off x="8699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128905</xdr:rowOff>
    </xdr:from>
    <xdr:ext cx="534035" cy="259080"/>
    <xdr:sp macro="" textlink="">
      <xdr:nvSpPr>
        <xdr:cNvPr id="435" name="テキスト ボックス 434"/>
        <xdr:cNvSpPr txBox="1"/>
      </xdr:nvSpPr>
      <xdr:spPr>
        <a:xfrm>
          <a:off x="8482965" y="13159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21590</xdr:rowOff>
    </xdr:from>
    <xdr:to>
      <xdr:col>41</xdr:col>
      <xdr:colOff>101600</xdr:colOff>
      <xdr:row>77</xdr:row>
      <xdr:rowOff>123190</xdr:rowOff>
    </xdr:to>
    <xdr:sp macro="" textlink="">
      <xdr:nvSpPr>
        <xdr:cNvPr id="436" name="楕円 435"/>
        <xdr:cNvSpPr/>
      </xdr:nvSpPr>
      <xdr:spPr>
        <a:xfrm>
          <a:off x="7810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139700</xdr:rowOff>
    </xdr:from>
    <xdr:ext cx="534035" cy="259080"/>
    <xdr:sp macro="" textlink="">
      <xdr:nvSpPr>
        <xdr:cNvPr id="437" name="テキスト ボックス 436"/>
        <xdr:cNvSpPr txBox="1"/>
      </xdr:nvSpPr>
      <xdr:spPr>
        <a:xfrm>
          <a:off x="7593965" y="12998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61595</xdr:rowOff>
    </xdr:from>
    <xdr:to>
      <xdr:col>36</xdr:col>
      <xdr:colOff>165100</xdr:colOff>
      <xdr:row>78</xdr:row>
      <xdr:rowOff>163195</xdr:rowOff>
    </xdr:to>
    <xdr:sp macro="" textlink="">
      <xdr:nvSpPr>
        <xdr:cNvPr id="438" name="楕円 437"/>
        <xdr:cNvSpPr/>
      </xdr:nvSpPr>
      <xdr:spPr>
        <a:xfrm>
          <a:off x="692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8255</xdr:rowOff>
    </xdr:from>
    <xdr:ext cx="534035" cy="258445"/>
    <xdr:sp macro="" textlink="">
      <xdr:nvSpPr>
        <xdr:cNvPr id="439" name="テキスト ボックス 438"/>
        <xdr:cNvSpPr txBox="1"/>
      </xdr:nvSpPr>
      <xdr:spPr>
        <a:xfrm>
          <a:off x="6704965" y="1320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8445"/>
    <xdr:sp macro="" textlink="">
      <xdr:nvSpPr>
        <xdr:cNvPr id="451" name="テキスト ボックス 450"/>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5165" cy="258445"/>
    <xdr:sp macro="" textlink="">
      <xdr:nvSpPr>
        <xdr:cNvPr id="453" name="テキスト ボックス 452"/>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5165" cy="258445"/>
    <xdr:sp macro="" textlink="">
      <xdr:nvSpPr>
        <xdr:cNvPr id="455" name="テキスト ボックス 454"/>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7" name="テキスト ボックス 456"/>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15875</xdr:rowOff>
    </xdr:to>
    <xdr:cxnSp macro="">
      <xdr:nvCxnSpPr>
        <xdr:cNvPr id="459" name="直線コネクタ 458"/>
        <xdr:cNvCxnSpPr/>
      </xdr:nvCxnSpPr>
      <xdr:spPr>
        <a:xfrm flipV="1">
          <a:off x="10475595" y="15654020"/>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60" name="土木費最小値テキスト"/>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15875</xdr:rowOff>
    </xdr:from>
    <xdr:to>
      <xdr:col>55</xdr:col>
      <xdr:colOff>88900</xdr:colOff>
      <xdr:row>98</xdr:row>
      <xdr:rowOff>15875</xdr:rowOff>
    </xdr:to>
    <xdr:cxnSp macro="">
      <xdr:nvCxnSpPr>
        <xdr:cNvPr id="461" name="直線コネクタ 460"/>
        <xdr:cNvCxnSpPr/>
      </xdr:nvCxnSpPr>
      <xdr:spPr>
        <a:xfrm>
          <a:off x="10388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690245" cy="259080"/>
    <xdr:sp macro="" textlink="">
      <xdr:nvSpPr>
        <xdr:cNvPr id="462" name="土木費最大値テキスト"/>
        <xdr:cNvSpPr txBox="1"/>
      </xdr:nvSpPr>
      <xdr:spPr>
        <a:xfrm>
          <a:off x="10528300" y="154292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2,053,465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3" name="直線コネクタ 462"/>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161925</xdr:rowOff>
    </xdr:from>
    <xdr:to>
      <xdr:col>55</xdr:col>
      <xdr:colOff>0</xdr:colOff>
      <xdr:row>97</xdr:row>
      <xdr:rowOff>163830</xdr:rowOff>
    </xdr:to>
    <xdr:cxnSp macro="">
      <xdr:nvCxnSpPr>
        <xdr:cNvPr id="464" name="直線コネクタ 463"/>
        <xdr:cNvCxnSpPr/>
      </xdr:nvCxnSpPr>
      <xdr:spPr>
        <a:xfrm flipV="1">
          <a:off x="9639300" y="167925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94615</xdr:rowOff>
    </xdr:from>
    <xdr:ext cx="534670" cy="259080"/>
    <xdr:sp macro="" textlink="">
      <xdr:nvSpPr>
        <xdr:cNvPr id="465" name="土木費平均値テキスト"/>
        <xdr:cNvSpPr txBox="1"/>
      </xdr:nvSpPr>
      <xdr:spPr>
        <a:xfrm>
          <a:off x="10528300" y="16725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116205</xdr:rowOff>
    </xdr:from>
    <xdr:to>
      <xdr:col>55</xdr:col>
      <xdr:colOff>50800</xdr:colOff>
      <xdr:row>98</xdr:row>
      <xdr:rowOff>46355</xdr:rowOff>
    </xdr:to>
    <xdr:sp macro="" textlink="">
      <xdr:nvSpPr>
        <xdr:cNvPr id="466" name="フローチャート: 判断 465"/>
        <xdr:cNvSpPr/>
      </xdr:nvSpPr>
      <xdr:spPr>
        <a:xfrm>
          <a:off x="104267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163830</xdr:rowOff>
    </xdr:from>
    <xdr:to>
      <xdr:col>50</xdr:col>
      <xdr:colOff>114300</xdr:colOff>
      <xdr:row>97</xdr:row>
      <xdr:rowOff>170180</xdr:rowOff>
    </xdr:to>
    <xdr:cxnSp macro="">
      <xdr:nvCxnSpPr>
        <xdr:cNvPr id="467" name="直線コネクタ 466"/>
        <xdr:cNvCxnSpPr/>
      </xdr:nvCxnSpPr>
      <xdr:spPr>
        <a:xfrm flipV="1">
          <a:off x="8750300" y="16794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114300</xdr:rowOff>
    </xdr:from>
    <xdr:to>
      <xdr:col>50</xdr:col>
      <xdr:colOff>165100</xdr:colOff>
      <xdr:row>98</xdr:row>
      <xdr:rowOff>44450</xdr:rowOff>
    </xdr:to>
    <xdr:sp macro="" textlink="">
      <xdr:nvSpPr>
        <xdr:cNvPr id="468" name="フローチャート: 判断 467"/>
        <xdr:cNvSpPr/>
      </xdr:nvSpPr>
      <xdr:spPr>
        <a:xfrm>
          <a:off x="9588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35560</xdr:rowOff>
    </xdr:from>
    <xdr:ext cx="534035" cy="259080"/>
    <xdr:sp macro="" textlink="">
      <xdr:nvSpPr>
        <xdr:cNvPr id="469" name="テキスト ボックス 468"/>
        <xdr:cNvSpPr txBox="1"/>
      </xdr:nvSpPr>
      <xdr:spPr>
        <a:xfrm>
          <a:off x="9371965" y="1683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170180</xdr:rowOff>
    </xdr:from>
    <xdr:to>
      <xdr:col>45</xdr:col>
      <xdr:colOff>177800</xdr:colOff>
      <xdr:row>97</xdr:row>
      <xdr:rowOff>170815</xdr:rowOff>
    </xdr:to>
    <xdr:cxnSp macro="">
      <xdr:nvCxnSpPr>
        <xdr:cNvPr id="470" name="直線コネクタ 469"/>
        <xdr:cNvCxnSpPr/>
      </xdr:nvCxnSpPr>
      <xdr:spPr>
        <a:xfrm flipV="1">
          <a:off x="7861300" y="16800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116205</xdr:rowOff>
    </xdr:from>
    <xdr:to>
      <xdr:col>46</xdr:col>
      <xdr:colOff>38100</xdr:colOff>
      <xdr:row>98</xdr:row>
      <xdr:rowOff>46355</xdr:rowOff>
    </xdr:to>
    <xdr:sp macro="" textlink="">
      <xdr:nvSpPr>
        <xdr:cNvPr id="471" name="フローチャート: 判断 470"/>
        <xdr:cNvSpPr/>
      </xdr:nvSpPr>
      <xdr:spPr>
        <a:xfrm>
          <a:off x="869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63500</xdr:rowOff>
    </xdr:from>
    <xdr:ext cx="534035" cy="258445"/>
    <xdr:sp macro="" textlink="">
      <xdr:nvSpPr>
        <xdr:cNvPr id="472" name="テキスト ボックス 471"/>
        <xdr:cNvSpPr txBox="1"/>
      </xdr:nvSpPr>
      <xdr:spPr>
        <a:xfrm>
          <a:off x="8482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167005</xdr:rowOff>
    </xdr:from>
    <xdr:to>
      <xdr:col>41</xdr:col>
      <xdr:colOff>50800</xdr:colOff>
      <xdr:row>97</xdr:row>
      <xdr:rowOff>170815</xdr:rowOff>
    </xdr:to>
    <xdr:cxnSp macro="">
      <xdr:nvCxnSpPr>
        <xdr:cNvPr id="473" name="直線コネクタ 472"/>
        <xdr:cNvCxnSpPr/>
      </xdr:nvCxnSpPr>
      <xdr:spPr>
        <a:xfrm>
          <a:off x="6972300" y="16797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111760</xdr:rowOff>
    </xdr:from>
    <xdr:to>
      <xdr:col>41</xdr:col>
      <xdr:colOff>101600</xdr:colOff>
      <xdr:row>98</xdr:row>
      <xdr:rowOff>41910</xdr:rowOff>
    </xdr:to>
    <xdr:sp macro="" textlink="">
      <xdr:nvSpPr>
        <xdr:cNvPr id="474" name="フローチャート: 判断 473"/>
        <xdr:cNvSpPr/>
      </xdr:nvSpPr>
      <xdr:spPr>
        <a:xfrm>
          <a:off x="7810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58420</xdr:rowOff>
    </xdr:from>
    <xdr:ext cx="534035" cy="259080"/>
    <xdr:sp macro="" textlink="">
      <xdr:nvSpPr>
        <xdr:cNvPr id="475" name="テキスト ボックス 474"/>
        <xdr:cNvSpPr txBox="1"/>
      </xdr:nvSpPr>
      <xdr:spPr>
        <a:xfrm>
          <a:off x="7593965" y="1651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114935</xdr:rowOff>
    </xdr:from>
    <xdr:to>
      <xdr:col>36</xdr:col>
      <xdr:colOff>165100</xdr:colOff>
      <xdr:row>98</xdr:row>
      <xdr:rowOff>45085</xdr:rowOff>
    </xdr:to>
    <xdr:sp macro="" textlink="">
      <xdr:nvSpPr>
        <xdr:cNvPr id="476" name="フローチャート: 判断 475"/>
        <xdr:cNvSpPr/>
      </xdr:nvSpPr>
      <xdr:spPr>
        <a:xfrm>
          <a:off x="6921500" y="167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61595</xdr:rowOff>
    </xdr:from>
    <xdr:ext cx="534035" cy="259080"/>
    <xdr:sp macro="" textlink="">
      <xdr:nvSpPr>
        <xdr:cNvPr id="477" name="テキスト ボックス 476"/>
        <xdr:cNvSpPr txBox="1"/>
      </xdr:nvSpPr>
      <xdr:spPr>
        <a:xfrm>
          <a:off x="6704965"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111125</xdr:rowOff>
    </xdr:from>
    <xdr:to>
      <xdr:col>55</xdr:col>
      <xdr:colOff>50800</xdr:colOff>
      <xdr:row>98</xdr:row>
      <xdr:rowOff>41275</xdr:rowOff>
    </xdr:to>
    <xdr:sp macro="" textlink="">
      <xdr:nvSpPr>
        <xdr:cNvPr id="483" name="楕円 482"/>
        <xdr:cNvSpPr/>
      </xdr:nvSpPr>
      <xdr:spPr>
        <a:xfrm>
          <a:off x="104267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70485</xdr:rowOff>
    </xdr:from>
    <xdr:ext cx="534670" cy="259080"/>
    <xdr:sp macro="" textlink="">
      <xdr:nvSpPr>
        <xdr:cNvPr id="484" name="土木費該当値テキスト"/>
        <xdr:cNvSpPr txBox="1"/>
      </xdr:nvSpPr>
      <xdr:spPr>
        <a:xfrm>
          <a:off x="10528300" y="1652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113030</xdr:rowOff>
    </xdr:from>
    <xdr:to>
      <xdr:col>50</xdr:col>
      <xdr:colOff>165100</xdr:colOff>
      <xdr:row>98</xdr:row>
      <xdr:rowOff>43180</xdr:rowOff>
    </xdr:to>
    <xdr:sp macro="" textlink="">
      <xdr:nvSpPr>
        <xdr:cNvPr id="485" name="楕円 484"/>
        <xdr:cNvSpPr/>
      </xdr:nvSpPr>
      <xdr:spPr>
        <a:xfrm>
          <a:off x="9588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59690</xdr:rowOff>
    </xdr:from>
    <xdr:ext cx="534035" cy="259080"/>
    <xdr:sp macro="" textlink="">
      <xdr:nvSpPr>
        <xdr:cNvPr id="486" name="テキスト ボックス 485"/>
        <xdr:cNvSpPr txBox="1"/>
      </xdr:nvSpPr>
      <xdr:spPr>
        <a:xfrm>
          <a:off x="9371965" y="1651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119380</xdr:rowOff>
    </xdr:from>
    <xdr:to>
      <xdr:col>46</xdr:col>
      <xdr:colOff>38100</xdr:colOff>
      <xdr:row>98</xdr:row>
      <xdr:rowOff>49530</xdr:rowOff>
    </xdr:to>
    <xdr:sp macro="" textlink="">
      <xdr:nvSpPr>
        <xdr:cNvPr id="487" name="楕円 486"/>
        <xdr:cNvSpPr/>
      </xdr:nvSpPr>
      <xdr:spPr>
        <a:xfrm>
          <a:off x="8699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40640</xdr:rowOff>
    </xdr:from>
    <xdr:ext cx="534035" cy="258445"/>
    <xdr:sp macro="" textlink="">
      <xdr:nvSpPr>
        <xdr:cNvPr id="488" name="テキスト ボックス 487"/>
        <xdr:cNvSpPr txBox="1"/>
      </xdr:nvSpPr>
      <xdr:spPr>
        <a:xfrm>
          <a:off x="8482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120650</xdr:rowOff>
    </xdr:from>
    <xdr:to>
      <xdr:col>41</xdr:col>
      <xdr:colOff>101600</xdr:colOff>
      <xdr:row>98</xdr:row>
      <xdr:rowOff>50165</xdr:rowOff>
    </xdr:to>
    <xdr:sp macro="" textlink="">
      <xdr:nvSpPr>
        <xdr:cNvPr id="489" name="楕円 488"/>
        <xdr:cNvSpPr/>
      </xdr:nvSpPr>
      <xdr:spPr>
        <a:xfrm>
          <a:off x="7810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41275</xdr:rowOff>
    </xdr:from>
    <xdr:ext cx="534035" cy="258445"/>
    <xdr:sp macro="" textlink="">
      <xdr:nvSpPr>
        <xdr:cNvPr id="490" name="テキスト ボックス 489"/>
        <xdr:cNvSpPr txBox="1"/>
      </xdr:nvSpPr>
      <xdr:spPr>
        <a:xfrm>
          <a:off x="7593965" y="1684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116205</xdr:rowOff>
    </xdr:from>
    <xdr:to>
      <xdr:col>36</xdr:col>
      <xdr:colOff>165100</xdr:colOff>
      <xdr:row>98</xdr:row>
      <xdr:rowOff>46355</xdr:rowOff>
    </xdr:to>
    <xdr:sp macro="" textlink="">
      <xdr:nvSpPr>
        <xdr:cNvPr id="491" name="楕円 490"/>
        <xdr:cNvSpPr/>
      </xdr:nvSpPr>
      <xdr:spPr>
        <a:xfrm>
          <a:off x="6921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37465</xdr:rowOff>
    </xdr:from>
    <xdr:ext cx="534035" cy="259080"/>
    <xdr:sp macro="" textlink="">
      <xdr:nvSpPr>
        <xdr:cNvPr id="492" name="テキスト ボックス 491"/>
        <xdr:cNvSpPr txBox="1"/>
      </xdr:nvSpPr>
      <xdr:spPr>
        <a:xfrm>
          <a:off x="6704965" y="16839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3" name="テキスト ボックス 502"/>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5" name="テキスト ボックス 504"/>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7" name="テキスト ボックス 506"/>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1" name="テキスト ボックス 510"/>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5" name="テキスト ボックス 514"/>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7" name="テキスト ボックス 516"/>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116840</xdr:rowOff>
    </xdr:from>
    <xdr:to>
      <xdr:col>85</xdr:col>
      <xdr:colOff>126365</xdr:colOff>
      <xdr:row>38</xdr:row>
      <xdr:rowOff>153035</xdr:rowOff>
    </xdr:to>
    <xdr:cxnSp macro="">
      <xdr:nvCxnSpPr>
        <xdr:cNvPr id="519" name="直線コネクタ 518"/>
        <xdr:cNvCxnSpPr/>
      </xdr:nvCxnSpPr>
      <xdr:spPr>
        <a:xfrm flipV="1">
          <a:off x="16317595" y="52603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156845</xdr:rowOff>
    </xdr:from>
    <xdr:ext cx="534670" cy="258445"/>
    <xdr:sp macro="" textlink="">
      <xdr:nvSpPr>
        <xdr:cNvPr id="520" name="消防費最小値テキスト"/>
        <xdr:cNvSpPr txBox="1"/>
      </xdr:nvSpPr>
      <xdr:spPr>
        <a:xfrm>
          <a:off x="16370300" y="667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153035</xdr:rowOff>
    </xdr:from>
    <xdr:to>
      <xdr:col>86</xdr:col>
      <xdr:colOff>25400</xdr:colOff>
      <xdr:row>38</xdr:row>
      <xdr:rowOff>153035</xdr:rowOff>
    </xdr:to>
    <xdr:cxnSp macro="">
      <xdr:nvCxnSpPr>
        <xdr:cNvPr id="521" name="直線コネクタ 520"/>
        <xdr:cNvCxnSpPr/>
      </xdr:nvCxnSpPr>
      <xdr:spPr>
        <a:xfrm>
          <a:off x="16230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63500</xdr:rowOff>
    </xdr:from>
    <xdr:ext cx="534670" cy="258445"/>
    <xdr:sp macro="" textlink="">
      <xdr:nvSpPr>
        <xdr:cNvPr id="522" name="消防費最大値テキスト"/>
        <xdr:cNvSpPr txBox="1"/>
      </xdr:nvSpPr>
      <xdr:spPr>
        <a:xfrm>
          <a:off x="16370300" y="5035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56,694</a:t>
          </a:r>
          <a:endParaRPr kumimoji="1" lang="ja-JP" altLang="en-US" sz="1000" b="1">
            <a:latin typeface="ＭＳ Ｐゴシック"/>
          </a:endParaRPr>
        </a:p>
      </xdr:txBody>
    </xdr:sp>
    <xdr:clientData/>
  </xdr:oneCellAnchor>
  <xdr:twoCellAnchor>
    <xdr:from>
      <xdr:col>85</xdr:col>
      <xdr:colOff>38100</xdr:colOff>
      <xdr:row>30</xdr:row>
      <xdr:rowOff>116840</xdr:rowOff>
    </xdr:from>
    <xdr:to>
      <xdr:col>86</xdr:col>
      <xdr:colOff>25400</xdr:colOff>
      <xdr:row>30</xdr:row>
      <xdr:rowOff>116840</xdr:rowOff>
    </xdr:to>
    <xdr:cxnSp macro="">
      <xdr:nvCxnSpPr>
        <xdr:cNvPr id="523" name="直線コネクタ 522"/>
        <xdr:cNvCxnSpPr/>
      </xdr:nvCxnSpPr>
      <xdr:spPr>
        <a:xfrm>
          <a:off x="16230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1905</xdr:rowOff>
    </xdr:from>
    <xdr:to>
      <xdr:col>85</xdr:col>
      <xdr:colOff>127000</xdr:colOff>
      <xdr:row>37</xdr:row>
      <xdr:rowOff>41275</xdr:rowOff>
    </xdr:to>
    <xdr:cxnSp macro="">
      <xdr:nvCxnSpPr>
        <xdr:cNvPr id="524" name="直線コネクタ 523"/>
        <xdr:cNvCxnSpPr/>
      </xdr:nvCxnSpPr>
      <xdr:spPr>
        <a:xfrm flipV="1">
          <a:off x="15481300" y="634555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114300</xdr:rowOff>
    </xdr:from>
    <xdr:ext cx="534670" cy="259080"/>
    <xdr:sp macro="" textlink="">
      <xdr:nvSpPr>
        <xdr:cNvPr id="525" name="消防費平均値テキスト"/>
        <xdr:cNvSpPr txBox="1"/>
      </xdr:nvSpPr>
      <xdr:spPr>
        <a:xfrm>
          <a:off x="16370300" y="6115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91440</xdr:rowOff>
    </xdr:from>
    <xdr:to>
      <xdr:col>85</xdr:col>
      <xdr:colOff>177800</xdr:colOff>
      <xdr:row>37</xdr:row>
      <xdr:rowOff>21590</xdr:rowOff>
    </xdr:to>
    <xdr:sp macro="" textlink="">
      <xdr:nvSpPr>
        <xdr:cNvPr id="526" name="フローチャート: 判断 525"/>
        <xdr:cNvSpPr/>
      </xdr:nvSpPr>
      <xdr:spPr>
        <a:xfrm>
          <a:off x="162687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41275</xdr:rowOff>
    </xdr:from>
    <xdr:to>
      <xdr:col>81</xdr:col>
      <xdr:colOff>50800</xdr:colOff>
      <xdr:row>37</xdr:row>
      <xdr:rowOff>61595</xdr:rowOff>
    </xdr:to>
    <xdr:cxnSp macro="">
      <xdr:nvCxnSpPr>
        <xdr:cNvPr id="527" name="直線コネクタ 526"/>
        <xdr:cNvCxnSpPr/>
      </xdr:nvCxnSpPr>
      <xdr:spPr>
        <a:xfrm flipV="1">
          <a:off x="14592300" y="6384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139065</xdr:rowOff>
    </xdr:from>
    <xdr:to>
      <xdr:col>81</xdr:col>
      <xdr:colOff>101600</xdr:colOff>
      <xdr:row>37</xdr:row>
      <xdr:rowOff>69215</xdr:rowOff>
    </xdr:to>
    <xdr:sp macro="" textlink="">
      <xdr:nvSpPr>
        <xdr:cNvPr id="528" name="フローチャート: 判断 527"/>
        <xdr:cNvSpPr/>
      </xdr:nvSpPr>
      <xdr:spPr>
        <a:xfrm>
          <a:off x="15430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86360</xdr:rowOff>
    </xdr:from>
    <xdr:ext cx="534035" cy="258445"/>
    <xdr:sp macro="" textlink="">
      <xdr:nvSpPr>
        <xdr:cNvPr id="529" name="テキスト ボックス 528"/>
        <xdr:cNvSpPr txBox="1"/>
      </xdr:nvSpPr>
      <xdr:spPr>
        <a:xfrm>
          <a:off x="15213965" y="6087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61595</xdr:rowOff>
    </xdr:from>
    <xdr:to>
      <xdr:col>76</xdr:col>
      <xdr:colOff>114300</xdr:colOff>
      <xdr:row>37</xdr:row>
      <xdr:rowOff>78740</xdr:rowOff>
    </xdr:to>
    <xdr:cxnSp macro="">
      <xdr:nvCxnSpPr>
        <xdr:cNvPr id="530" name="直線コネクタ 529"/>
        <xdr:cNvCxnSpPr/>
      </xdr:nvCxnSpPr>
      <xdr:spPr>
        <a:xfrm flipV="1">
          <a:off x="13703300" y="64052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32385</xdr:rowOff>
    </xdr:from>
    <xdr:to>
      <xdr:col>76</xdr:col>
      <xdr:colOff>165100</xdr:colOff>
      <xdr:row>36</xdr:row>
      <xdr:rowOff>133985</xdr:rowOff>
    </xdr:to>
    <xdr:sp macro="" textlink="">
      <xdr:nvSpPr>
        <xdr:cNvPr id="531" name="フローチャート: 判断 530"/>
        <xdr:cNvSpPr/>
      </xdr:nvSpPr>
      <xdr:spPr>
        <a:xfrm>
          <a:off x="14541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150495</xdr:rowOff>
    </xdr:from>
    <xdr:ext cx="534035" cy="259080"/>
    <xdr:sp macro="" textlink="">
      <xdr:nvSpPr>
        <xdr:cNvPr id="532" name="テキスト ボックス 531"/>
        <xdr:cNvSpPr txBox="1"/>
      </xdr:nvSpPr>
      <xdr:spPr>
        <a:xfrm>
          <a:off x="14324965" y="597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121920</xdr:rowOff>
    </xdr:from>
    <xdr:to>
      <xdr:col>71</xdr:col>
      <xdr:colOff>177800</xdr:colOff>
      <xdr:row>37</xdr:row>
      <xdr:rowOff>78740</xdr:rowOff>
    </xdr:to>
    <xdr:cxnSp macro="">
      <xdr:nvCxnSpPr>
        <xdr:cNvPr id="533" name="直線コネクタ 532"/>
        <xdr:cNvCxnSpPr/>
      </xdr:nvCxnSpPr>
      <xdr:spPr>
        <a:xfrm>
          <a:off x="12814300" y="62941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19050</xdr:rowOff>
    </xdr:from>
    <xdr:to>
      <xdr:col>72</xdr:col>
      <xdr:colOff>38100</xdr:colOff>
      <xdr:row>37</xdr:row>
      <xdr:rowOff>120650</xdr:rowOff>
    </xdr:to>
    <xdr:sp macro="" textlink="">
      <xdr:nvSpPr>
        <xdr:cNvPr id="534" name="フローチャート: 判断 533"/>
        <xdr:cNvSpPr/>
      </xdr:nvSpPr>
      <xdr:spPr>
        <a:xfrm>
          <a:off x="13652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137160</xdr:rowOff>
    </xdr:from>
    <xdr:ext cx="534035" cy="259080"/>
    <xdr:sp macro="" textlink="">
      <xdr:nvSpPr>
        <xdr:cNvPr id="535" name="テキスト ボックス 534"/>
        <xdr:cNvSpPr txBox="1"/>
      </xdr:nvSpPr>
      <xdr:spPr>
        <a:xfrm>
          <a:off x="13435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77470</xdr:rowOff>
    </xdr:from>
    <xdr:to>
      <xdr:col>67</xdr:col>
      <xdr:colOff>101600</xdr:colOff>
      <xdr:row>37</xdr:row>
      <xdr:rowOff>7620</xdr:rowOff>
    </xdr:to>
    <xdr:sp macro="" textlink="">
      <xdr:nvSpPr>
        <xdr:cNvPr id="536" name="フローチャート: 判断 535"/>
        <xdr:cNvSpPr/>
      </xdr:nvSpPr>
      <xdr:spPr>
        <a:xfrm>
          <a:off x="1276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170180</xdr:rowOff>
    </xdr:from>
    <xdr:ext cx="534035" cy="259080"/>
    <xdr:sp macro="" textlink="">
      <xdr:nvSpPr>
        <xdr:cNvPr id="537" name="テキスト ボックス 536"/>
        <xdr:cNvSpPr txBox="1"/>
      </xdr:nvSpPr>
      <xdr:spPr>
        <a:xfrm>
          <a:off x="12546965" y="634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43" name="楕円 542"/>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100965</xdr:rowOff>
    </xdr:from>
    <xdr:ext cx="534670" cy="258445"/>
    <xdr:sp macro="" textlink="">
      <xdr:nvSpPr>
        <xdr:cNvPr id="544" name="消防費該当値テキスト"/>
        <xdr:cNvSpPr txBox="1"/>
      </xdr:nvSpPr>
      <xdr:spPr>
        <a:xfrm>
          <a:off x="16370300" y="6273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161925</xdr:rowOff>
    </xdr:from>
    <xdr:to>
      <xdr:col>81</xdr:col>
      <xdr:colOff>101600</xdr:colOff>
      <xdr:row>37</xdr:row>
      <xdr:rowOff>92075</xdr:rowOff>
    </xdr:to>
    <xdr:sp macro="" textlink="">
      <xdr:nvSpPr>
        <xdr:cNvPr id="545" name="楕円 544"/>
        <xdr:cNvSpPr/>
      </xdr:nvSpPr>
      <xdr:spPr>
        <a:xfrm>
          <a:off x="15430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83185</xdr:rowOff>
    </xdr:from>
    <xdr:ext cx="534035" cy="259080"/>
    <xdr:sp macro="" textlink="">
      <xdr:nvSpPr>
        <xdr:cNvPr id="546" name="テキスト ボックス 545"/>
        <xdr:cNvSpPr txBox="1"/>
      </xdr:nvSpPr>
      <xdr:spPr>
        <a:xfrm>
          <a:off x="15213965" y="642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10795</xdr:rowOff>
    </xdr:from>
    <xdr:to>
      <xdr:col>76</xdr:col>
      <xdr:colOff>165100</xdr:colOff>
      <xdr:row>37</xdr:row>
      <xdr:rowOff>112395</xdr:rowOff>
    </xdr:to>
    <xdr:sp macro="" textlink="">
      <xdr:nvSpPr>
        <xdr:cNvPr id="547" name="楕円 546"/>
        <xdr:cNvSpPr/>
      </xdr:nvSpPr>
      <xdr:spPr>
        <a:xfrm>
          <a:off x="14541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103505</xdr:rowOff>
    </xdr:from>
    <xdr:ext cx="534035" cy="259080"/>
    <xdr:sp macro="" textlink="">
      <xdr:nvSpPr>
        <xdr:cNvPr id="548" name="テキスト ボックス 547"/>
        <xdr:cNvSpPr txBox="1"/>
      </xdr:nvSpPr>
      <xdr:spPr>
        <a:xfrm>
          <a:off x="14324965" y="6447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27940</xdr:rowOff>
    </xdr:from>
    <xdr:to>
      <xdr:col>72</xdr:col>
      <xdr:colOff>38100</xdr:colOff>
      <xdr:row>37</xdr:row>
      <xdr:rowOff>129540</xdr:rowOff>
    </xdr:to>
    <xdr:sp macro="" textlink="">
      <xdr:nvSpPr>
        <xdr:cNvPr id="549" name="楕円 548"/>
        <xdr:cNvSpPr/>
      </xdr:nvSpPr>
      <xdr:spPr>
        <a:xfrm>
          <a:off x="13652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120650</xdr:rowOff>
    </xdr:from>
    <xdr:ext cx="534035" cy="258445"/>
    <xdr:sp macro="" textlink="">
      <xdr:nvSpPr>
        <xdr:cNvPr id="550" name="テキスト ボックス 549"/>
        <xdr:cNvSpPr txBox="1"/>
      </xdr:nvSpPr>
      <xdr:spPr>
        <a:xfrm>
          <a:off x="13435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71120</xdr:rowOff>
    </xdr:from>
    <xdr:to>
      <xdr:col>67</xdr:col>
      <xdr:colOff>101600</xdr:colOff>
      <xdr:row>37</xdr:row>
      <xdr:rowOff>1270</xdr:rowOff>
    </xdr:to>
    <xdr:sp macro="" textlink="">
      <xdr:nvSpPr>
        <xdr:cNvPr id="551" name="楕円 550"/>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17780</xdr:rowOff>
    </xdr:from>
    <xdr:ext cx="534035" cy="258445"/>
    <xdr:sp macro="" textlink="">
      <xdr:nvSpPr>
        <xdr:cNvPr id="552" name="テキスト ボックス 551"/>
        <xdr:cNvSpPr txBox="1"/>
      </xdr:nvSpPr>
      <xdr:spPr>
        <a:xfrm>
          <a:off x="12546965" y="6018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1" name="テキスト ボックス 56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3" name="テキスト ボックス 56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4" name="直線コネクタ 56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5" name="テキスト ボックス 56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6" name="直線コネクタ 56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67" name="テキスト ボックス 566"/>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8" name="直線コネクタ 56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9" name="テキスト ボックス 56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0" name="直線コネクタ 56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58445"/>
    <xdr:sp macro="" textlink="">
      <xdr:nvSpPr>
        <xdr:cNvPr id="571" name="テキスト ボックス 570"/>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2" name="直線コネクタ 57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73" name="テキスト ボックス 572"/>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4" name="直線コネクタ 57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5" name="テキスト ボックス 574"/>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7" name="テキスト ボックス 57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33020</xdr:rowOff>
    </xdr:from>
    <xdr:to>
      <xdr:col>85</xdr:col>
      <xdr:colOff>126365</xdr:colOff>
      <xdr:row>59</xdr:row>
      <xdr:rowOff>75565</xdr:rowOff>
    </xdr:to>
    <xdr:cxnSp macro="">
      <xdr:nvCxnSpPr>
        <xdr:cNvPr id="579" name="直線コネクタ 578"/>
        <xdr:cNvCxnSpPr/>
      </xdr:nvCxnSpPr>
      <xdr:spPr>
        <a:xfrm flipV="1">
          <a:off x="16317595" y="86055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79375</xdr:rowOff>
    </xdr:from>
    <xdr:ext cx="534670" cy="258445"/>
    <xdr:sp macro="" textlink="">
      <xdr:nvSpPr>
        <xdr:cNvPr id="580" name="教育費最小値テキスト"/>
        <xdr:cNvSpPr txBox="1"/>
      </xdr:nvSpPr>
      <xdr:spPr>
        <a:xfrm>
          <a:off x="16370300" y="10194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75565</xdr:rowOff>
    </xdr:from>
    <xdr:to>
      <xdr:col>86</xdr:col>
      <xdr:colOff>25400</xdr:colOff>
      <xdr:row>59</xdr:row>
      <xdr:rowOff>75565</xdr:rowOff>
    </xdr:to>
    <xdr:cxnSp macro="">
      <xdr:nvCxnSpPr>
        <xdr:cNvPr id="581" name="直線コネクタ 580"/>
        <xdr:cNvCxnSpPr/>
      </xdr:nvCxnSpPr>
      <xdr:spPr>
        <a:xfrm>
          <a:off x="162306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151130</xdr:rowOff>
    </xdr:from>
    <xdr:ext cx="598805" cy="259080"/>
    <xdr:sp macro="" textlink="">
      <xdr:nvSpPr>
        <xdr:cNvPr id="582" name="教育費最大値テキスト"/>
        <xdr:cNvSpPr txBox="1"/>
      </xdr:nvSpPr>
      <xdr:spPr>
        <a:xfrm>
          <a:off x="16370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177,829</a:t>
          </a:r>
          <a:endParaRPr kumimoji="1" lang="ja-JP" altLang="en-US" sz="1000" b="1">
            <a:latin typeface="ＭＳ Ｐゴシック"/>
          </a:endParaRPr>
        </a:p>
      </xdr:txBody>
    </xdr:sp>
    <xdr:clientData/>
  </xdr:oneCellAnchor>
  <xdr:twoCellAnchor>
    <xdr:from>
      <xdr:col>85</xdr:col>
      <xdr:colOff>38100</xdr:colOff>
      <xdr:row>50</xdr:row>
      <xdr:rowOff>33020</xdr:rowOff>
    </xdr:from>
    <xdr:to>
      <xdr:col>86</xdr:col>
      <xdr:colOff>25400</xdr:colOff>
      <xdr:row>50</xdr:row>
      <xdr:rowOff>33020</xdr:rowOff>
    </xdr:to>
    <xdr:cxnSp macro="">
      <xdr:nvCxnSpPr>
        <xdr:cNvPr id="583" name="直線コネクタ 582"/>
        <xdr:cNvCxnSpPr/>
      </xdr:nvCxnSpPr>
      <xdr:spPr>
        <a:xfrm>
          <a:off x="16230600" y="860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141605</xdr:rowOff>
    </xdr:from>
    <xdr:to>
      <xdr:col>85</xdr:col>
      <xdr:colOff>127000</xdr:colOff>
      <xdr:row>57</xdr:row>
      <xdr:rowOff>84455</xdr:rowOff>
    </xdr:to>
    <xdr:cxnSp macro="">
      <xdr:nvCxnSpPr>
        <xdr:cNvPr id="584" name="直線コネクタ 583"/>
        <xdr:cNvCxnSpPr/>
      </xdr:nvCxnSpPr>
      <xdr:spPr>
        <a:xfrm>
          <a:off x="15481300" y="974280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46990</xdr:rowOff>
    </xdr:from>
    <xdr:ext cx="534670" cy="259080"/>
    <xdr:sp macro="" textlink="">
      <xdr:nvSpPr>
        <xdr:cNvPr id="585" name="教育費平均値テキスト"/>
        <xdr:cNvSpPr txBox="1"/>
      </xdr:nvSpPr>
      <xdr:spPr>
        <a:xfrm>
          <a:off x="16370300" y="9819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68580</xdr:rowOff>
    </xdr:from>
    <xdr:to>
      <xdr:col>85</xdr:col>
      <xdr:colOff>177800</xdr:colOff>
      <xdr:row>57</xdr:row>
      <xdr:rowOff>170180</xdr:rowOff>
    </xdr:to>
    <xdr:sp macro="" textlink="">
      <xdr:nvSpPr>
        <xdr:cNvPr id="586" name="フローチャート: 判断 585"/>
        <xdr:cNvSpPr/>
      </xdr:nvSpPr>
      <xdr:spPr>
        <a:xfrm>
          <a:off x="16268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141605</xdr:rowOff>
    </xdr:from>
    <xdr:to>
      <xdr:col>81</xdr:col>
      <xdr:colOff>50800</xdr:colOff>
      <xdr:row>58</xdr:row>
      <xdr:rowOff>56515</xdr:rowOff>
    </xdr:to>
    <xdr:cxnSp macro="">
      <xdr:nvCxnSpPr>
        <xdr:cNvPr id="587" name="直線コネクタ 586"/>
        <xdr:cNvCxnSpPr/>
      </xdr:nvCxnSpPr>
      <xdr:spPr>
        <a:xfrm flipV="1">
          <a:off x="14592300" y="974280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79375</xdr:rowOff>
    </xdr:from>
    <xdr:to>
      <xdr:col>81</xdr:col>
      <xdr:colOff>101600</xdr:colOff>
      <xdr:row>58</xdr:row>
      <xdr:rowOff>9525</xdr:rowOff>
    </xdr:to>
    <xdr:sp macro="" textlink="">
      <xdr:nvSpPr>
        <xdr:cNvPr id="588" name="フローチャート: 判断 587"/>
        <xdr:cNvSpPr/>
      </xdr:nvSpPr>
      <xdr:spPr>
        <a:xfrm>
          <a:off x="15430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635</xdr:rowOff>
    </xdr:from>
    <xdr:ext cx="534035" cy="259080"/>
    <xdr:sp macro="" textlink="">
      <xdr:nvSpPr>
        <xdr:cNvPr id="589" name="テキスト ボックス 588"/>
        <xdr:cNvSpPr txBox="1"/>
      </xdr:nvSpPr>
      <xdr:spPr>
        <a:xfrm>
          <a:off x="15213965" y="9944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110490</xdr:rowOff>
    </xdr:from>
    <xdr:to>
      <xdr:col>76</xdr:col>
      <xdr:colOff>114300</xdr:colOff>
      <xdr:row>58</xdr:row>
      <xdr:rowOff>56515</xdr:rowOff>
    </xdr:to>
    <xdr:cxnSp macro="">
      <xdr:nvCxnSpPr>
        <xdr:cNvPr id="590" name="直線コネクタ 589"/>
        <xdr:cNvCxnSpPr/>
      </xdr:nvCxnSpPr>
      <xdr:spPr>
        <a:xfrm>
          <a:off x="13703300" y="98831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89535</xdr:rowOff>
    </xdr:from>
    <xdr:to>
      <xdr:col>76</xdr:col>
      <xdr:colOff>165100</xdr:colOff>
      <xdr:row>58</xdr:row>
      <xdr:rowOff>19685</xdr:rowOff>
    </xdr:to>
    <xdr:sp macro="" textlink="">
      <xdr:nvSpPr>
        <xdr:cNvPr id="591" name="フローチャート: 判断 590"/>
        <xdr:cNvSpPr/>
      </xdr:nvSpPr>
      <xdr:spPr>
        <a:xfrm>
          <a:off x="14541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36195</xdr:rowOff>
    </xdr:from>
    <xdr:ext cx="534035" cy="259080"/>
    <xdr:sp macro="" textlink="">
      <xdr:nvSpPr>
        <xdr:cNvPr id="592" name="テキスト ボックス 591"/>
        <xdr:cNvSpPr txBox="1"/>
      </xdr:nvSpPr>
      <xdr:spPr>
        <a:xfrm>
          <a:off x="14324965" y="9637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110490</xdr:rowOff>
    </xdr:from>
    <xdr:to>
      <xdr:col>71</xdr:col>
      <xdr:colOff>177800</xdr:colOff>
      <xdr:row>57</xdr:row>
      <xdr:rowOff>122555</xdr:rowOff>
    </xdr:to>
    <xdr:cxnSp macro="">
      <xdr:nvCxnSpPr>
        <xdr:cNvPr id="593" name="直線コネクタ 592"/>
        <xdr:cNvCxnSpPr/>
      </xdr:nvCxnSpPr>
      <xdr:spPr>
        <a:xfrm flipV="1">
          <a:off x="12814300" y="98831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100965</xdr:rowOff>
    </xdr:from>
    <xdr:to>
      <xdr:col>72</xdr:col>
      <xdr:colOff>38100</xdr:colOff>
      <xdr:row>58</xdr:row>
      <xdr:rowOff>31115</xdr:rowOff>
    </xdr:to>
    <xdr:sp macro="" textlink="">
      <xdr:nvSpPr>
        <xdr:cNvPr id="594" name="フローチャート: 判断 593"/>
        <xdr:cNvSpPr/>
      </xdr:nvSpPr>
      <xdr:spPr>
        <a:xfrm>
          <a:off x="13652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22225</xdr:rowOff>
    </xdr:from>
    <xdr:ext cx="534035" cy="258445"/>
    <xdr:sp macro="" textlink="">
      <xdr:nvSpPr>
        <xdr:cNvPr id="595" name="テキスト ボックス 594"/>
        <xdr:cNvSpPr txBox="1"/>
      </xdr:nvSpPr>
      <xdr:spPr>
        <a:xfrm>
          <a:off x="13435965" y="996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596" name="フローチャート: 判断 595"/>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50165</xdr:rowOff>
    </xdr:from>
    <xdr:ext cx="534035" cy="259080"/>
    <xdr:sp macro="" textlink="">
      <xdr:nvSpPr>
        <xdr:cNvPr id="597" name="テキスト ボックス 596"/>
        <xdr:cNvSpPr txBox="1"/>
      </xdr:nvSpPr>
      <xdr:spPr>
        <a:xfrm>
          <a:off x="12546965" y="9994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33655</xdr:rowOff>
    </xdr:from>
    <xdr:to>
      <xdr:col>85</xdr:col>
      <xdr:colOff>177800</xdr:colOff>
      <xdr:row>57</xdr:row>
      <xdr:rowOff>135255</xdr:rowOff>
    </xdr:to>
    <xdr:sp macro="" textlink="">
      <xdr:nvSpPr>
        <xdr:cNvPr id="603" name="楕円 602"/>
        <xdr:cNvSpPr/>
      </xdr:nvSpPr>
      <xdr:spPr>
        <a:xfrm>
          <a:off x="16268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56515</xdr:rowOff>
    </xdr:from>
    <xdr:ext cx="534670" cy="258445"/>
    <xdr:sp macro="" textlink="">
      <xdr:nvSpPr>
        <xdr:cNvPr id="604" name="教育費該当値テキスト"/>
        <xdr:cNvSpPr txBox="1"/>
      </xdr:nvSpPr>
      <xdr:spPr>
        <a:xfrm>
          <a:off x="16370300" y="9657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90805</xdr:rowOff>
    </xdr:from>
    <xdr:to>
      <xdr:col>81</xdr:col>
      <xdr:colOff>101600</xdr:colOff>
      <xdr:row>57</xdr:row>
      <xdr:rowOff>20955</xdr:rowOff>
    </xdr:to>
    <xdr:sp macro="" textlink="">
      <xdr:nvSpPr>
        <xdr:cNvPr id="605" name="楕円 604"/>
        <xdr:cNvSpPr/>
      </xdr:nvSpPr>
      <xdr:spPr>
        <a:xfrm>
          <a:off x="15430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37465</xdr:rowOff>
    </xdr:from>
    <xdr:ext cx="534035" cy="259080"/>
    <xdr:sp macro="" textlink="">
      <xdr:nvSpPr>
        <xdr:cNvPr id="606" name="テキスト ボックス 605"/>
        <xdr:cNvSpPr txBox="1"/>
      </xdr:nvSpPr>
      <xdr:spPr>
        <a:xfrm>
          <a:off x="15213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6350</xdr:rowOff>
    </xdr:from>
    <xdr:to>
      <xdr:col>76</xdr:col>
      <xdr:colOff>165100</xdr:colOff>
      <xdr:row>58</xdr:row>
      <xdr:rowOff>107315</xdr:rowOff>
    </xdr:to>
    <xdr:sp macro="" textlink="">
      <xdr:nvSpPr>
        <xdr:cNvPr id="607" name="楕円 606"/>
        <xdr:cNvSpPr/>
      </xdr:nvSpPr>
      <xdr:spPr>
        <a:xfrm>
          <a:off x="14541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98425</xdr:rowOff>
    </xdr:from>
    <xdr:ext cx="534035" cy="258445"/>
    <xdr:sp macro="" textlink="">
      <xdr:nvSpPr>
        <xdr:cNvPr id="608" name="テキスト ボックス 607"/>
        <xdr:cNvSpPr txBox="1"/>
      </xdr:nvSpPr>
      <xdr:spPr>
        <a:xfrm>
          <a:off x="14324965" y="10042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59690</xdr:rowOff>
    </xdr:from>
    <xdr:to>
      <xdr:col>72</xdr:col>
      <xdr:colOff>38100</xdr:colOff>
      <xdr:row>57</xdr:row>
      <xdr:rowOff>161290</xdr:rowOff>
    </xdr:to>
    <xdr:sp macro="" textlink="">
      <xdr:nvSpPr>
        <xdr:cNvPr id="609" name="楕円 608"/>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6350</xdr:rowOff>
    </xdr:from>
    <xdr:ext cx="534035" cy="258445"/>
    <xdr:sp macro="" textlink="">
      <xdr:nvSpPr>
        <xdr:cNvPr id="610" name="テキスト ボックス 609"/>
        <xdr:cNvSpPr txBox="1"/>
      </xdr:nvSpPr>
      <xdr:spPr>
        <a:xfrm>
          <a:off x="134359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71755</xdr:rowOff>
    </xdr:from>
    <xdr:to>
      <xdr:col>67</xdr:col>
      <xdr:colOff>101600</xdr:colOff>
      <xdr:row>58</xdr:row>
      <xdr:rowOff>1905</xdr:rowOff>
    </xdr:to>
    <xdr:sp macro="" textlink="">
      <xdr:nvSpPr>
        <xdr:cNvPr id="611" name="楕円 610"/>
        <xdr:cNvSpPr/>
      </xdr:nvSpPr>
      <xdr:spPr>
        <a:xfrm>
          <a:off x="12763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19050</xdr:rowOff>
    </xdr:from>
    <xdr:ext cx="534035" cy="258445"/>
    <xdr:sp macro="" textlink="">
      <xdr:nvSpPr>
        <xdr:cNvPr id="612" name="テキスト ボックス 611"/>
        <xdr:cNvSpPr txBox="1"/>
      </xdr:nvSpPr>
      <xdr:spPr>
        <a:xfrm>
          <a:off x="12546965" y="9620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1" name="テキスト ボックス 62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24" name="テキスト ボックス 62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26" name="テキスト ボックス 625"/>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28" name="テキスト ボックス 627"/>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30" name="テキスト ボックス 629"/>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2" name="テキスト ボックス 63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139700</xdr:rowOff>
    </xdr:to>
    <xdr:cxnSp macro="">
      <xdr:nvCxnSpPr>
        <xdr:cNvPr id="634" name="直線コネクタ 633"/>
        <xdr:cNvCxnSpPr/>
      </xdr:nvCxnSpPr>
      <xdr:spPr>
        <a:xfrm flipV="1">
          <a:off x="16317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15240</xdr:rowOff>
    </xdr:from>
    <xdr:ext cx="249555" cy="259080"/>
    <xdr:sp macro="" textlink="">
      <xdr:nvSpPr>
        <xdr:cNvPr id="635" name="災害復旧費最小値テキスト"/>
        <xdr:cNvSpPr txBox="1"/>
      </xdr:nvSpPr>
      <xdr:spPr>
        <a:xfrm>
          <a:off x="16370300" y="13559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33020</xdr:rowOff>
    </xdr:from>
    <xdr:ext cx="598805" cy="259080"/>
    <xdr:sp macro="" textlink="">
      <xdr:nvSpPr>
        <xdr:cNvPr id="637" name="災害復旧費最大値テキスト"/>
        <xdr:cNvSpPr txBox="1"/>
      </xdr:nvSpPr>
      <xdr:spPr>
        <a:xfrm>
          <a:off x="16370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623,459</a:t>
          </a:r>
          <a:endParaRPr kumimoji="1" lang="ja-JP" altLang="en-US" sz="1000" b="1">
            <a:latin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38" name="直線コネクタ 637"/>
        <xdr:cNvCxnSpPr/>
      </xdr:nvCxnSpPr>
      <xdr:spPr>
        <a:xfrm>
          <a:off x="16230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128270</xdr:rowOff>
    </xdr:from>
    <xdr:to>
      <xdr:col>85</xdr:col>
      <xdr:colOff>127000</xdr:colOff>
      <xdr:row>78</xdr:row>
      <xdr:rowOff>138430</xdr:rowOff>
    </xdr:to>
    <xdr:cxnSp macro="">
      <xdr:nvCxnSpPr>
        <xdr:cNvPr id="639" name="直線コネクタ 638"/>
        <xdr:cNvCxnSpPr/>
      </xdr:nvCxnSpPr>
      <xdr:spPr>
        <a:xfrm flipV="1">
          <a:off x="15481300" y="135013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59690</xdr:rowOff>
    </xdr:from>
    <xdr:ext cx="469900" cy="259080"/>
    <xdr:sp macro="" textlink="">
      <xdr:nvSpPr>
        <xdr:cNvPr id="640" name="災害復旧費平均値テキスト"/>
        <xdr:cNvSpPr txBox="1"/>
      </xdr:nvSpPr>
      <xdr:spPr>
        <a:xfrm>
          <a:off x="16370300" y="13432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81280</xdr:rowOff>
    </xdr:from>
    <xdr:to>
      <xdr:col>85</xdr:col>
      <xdr:colOff>177800</xdr:colOff>
      <xdr:row>79</xdr:row>
      <xdr:rowOff>11430</xdr:rowOff>
    </xdr:to>
    <xdr:sp macro="" textlink="">
      <xdr:nvSpPr>
        <xdr:cNvPr id="641" name="フローチャート: 判断 640"/>
        <xdr:cNvSpPr/>
      </xdr:nvSpPr>
      <xdr:spPr>
        <a:xfrm>
          <a:off x="16268700" y="134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138430</xdr:rowOff>
    </xdr:from>
    <xdr:to>
      <xdr:col>81</xdr:col>
      <xdr:colOff>50800</xdr:colOff>
      <xdr:row>78</xdr:row>
      <xdr:rowOff>139065</xdr:rowOff>
    </xdr:to>
    <xdr:cxnSp macro="">
      <xdr:nvCxnSpPr>
        <xdr:cNvPr id="642" name="直線コネクタ 641"/>
        <xdr:cNvCxnSpPr/>
      </xdr:nvCxnSpPr>
      <xdr:spPr>
        <a:xfrm flipV="1">
          <a:off x="14592300" y="13511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83185</xdr:rowOff>
    </xdr:from>
    <xdr:to>
      <xdr:col>81</xdr:col>
      <xdr:colOff>101600</xdr:colOff>
      <xdr:row>79</xdr:row>
      <xdr:rowOff>13335</xdr:rowOff>
    </xdr:to>
    <xdr:sp macro="" textlink="">
      <xdr:nvSpPr>
        <xdr:cNvPr id="643" name="フローチャート: 判断 642"/>
        <xdr:cNvSpPr/>
      </xdr:nvSpPr>
      <xdr:spPr>
        <a:xfrm>
          <a:off x="15430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29845</xdr:rowOff>
    </xdr:from>
    <xdr:ext cx="469265" cy="258445"/>
    <xdr:sp macro="" textlink="">
      <xdr:nvSpPr>
        <xdr:cNvPr id="644" name="テキスト ボックス 643"/>
        <xdr:cNvSpPr txBox="1"/>
      </xdr:nvSpPr>
      <xdr:spPr>
        <a:xfrm>
          <a:off x="15246350" y="13231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139065</xdr:rowOff>
    </xdr:from>
    <xdr:to>
      <xdr:col>76</xdr:col>
      <xdr:colOff>114300</xdr:colOff>
      <xdr:row>78</xdr:row>
      <xdr:rowOff>139700</xdr:rowOff>
    </xdr:to>
    <xdr:cxnSp macro="">
      <xdr:nvCxnSpPr>
        <xdr:cNvPr id="645" name="直線コネクタ 644"/>
        <xdr:cNvCxnSpPr/>
      </xdr:nvCxnSpPr>
      <xdr:spPr>
        <a:xfrm flipV="1">
          <a:off x="13703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83820</xdr:rowOff>
    </xdr:from>
    <xdr:to>
      <xdr:col>76</xdr:col>
      <xdr:colOff>165100</xdr:colOff>
      <xdr:row>79</xdr:row>
      <xdr:rowOff>13970</xdr:rowOff>
    </xdr:to>
    <xdr:sp macro="" textlink="">
      <xdr:nvSpPr>
        <xdr:cNvPr id="646" name="フローチャート: 判断 645"/>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30480</xdr:rowOff>
    </xdr:from>
    <xdr:ext cx="469265" cy="258445"/>
    <xdr:sp macro="" textlink="">
      <xdr:nvSpPr>
        <xdr:cNvPr id="647" name="テキスト ボックス 646"/>
        <xdr:cNvSpPr txBox="1"/>
      </xdr:nvSpPr>
      <xdr:spPr>
        <a:xfrm>
          <a:off x="14357350" y="1323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139065</xdr:rowOff>
    </xdr:from>
    <xdr:to>
      <xdr:col>71</xdr:col>
      <xdr:colOff>177800</xdr:colOff>
      <xdr:row>78</xdr:row>
      <xdr:rowOff>139700</xdr:rowOff>
    </xdr:to>
    <xdr:cxnSp macro="">
      <xdr:nvCxnSpPr>
        <xdr:cNvPr id="648" name="直線コネクタ 647"/>
        <xdr:cNvCxnSpPr/>
      </xdr:nvCxnSpPr>
      <xdr:spPr>
        <a:xfrm>
          <a:off x="12814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81915</xdr:rowOff>
    </xdr:from>
    <xdr:to>
      <xdr:col>72</xdr:col>
      <xdr:colOff>38100</xdr:colOff>
      <xdr:row>79</xdr:row>
      <xdr:rowOff>12065</xdr:rowOff>
    </xdr:to>
    <xdr:sp macro="" textlink="">
      <xdr:nvSpPr>
        <xdr:cNvPr id="649" name="フローチャート: 判断 648"/>
        <xdr:cNvSpPr/>
      </xdr:nvSpPr>
      <xdr:spPr>
        <a:xfrm>
          <a:off x="13652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29210</xdr:rowOff>
    </xdr:from>
    <xdr:ext cx="469265" cy="258445"/>
    <xdr:sp macro="" textlink="">
      <xdr:nvSpPr>
        <xdr:cNvPr id="650" name="テキスト ボックス 649"/>
        <xdr:cNvSpPr txBox="1"/>
      </xdr:nvSpPr>
      <xdr:spPr>
        <a:xfrm>
          <a:off x="13468350" y="13230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78740</xdr:rowOff>
    </xdr:from>
    <xdr:to>
      <xdr:col>67</xdr:col>
      <xdr:colOff>101600</xdr:colOff>
      <xdr:row>79</xdr:row>
      <xdr:rowOff>8890</xdr:rowOff>
    </xdr:to>
    <xdr:sp macro="" textlink="">
      <xdr:nvSpPr>
        <xdr:cNvPr id="651" name="フローチャート: 判断 650"/>
        <xdr:cNvSpPr/>
      </xdr:nvSpPr>
      <xdr:spPr>
        <a:xfrm>
          <a:off x="12763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25400</xdr:rowOff>
    </xdr:from>
    <xdr:ext cx="469265" cy="259080"/>
    <xdr:sp macro="" textlink="">
      <xdr:nvSpPr>
        <xdr:cNvPr id="652" name="テキスト ボックス 651"/>
        <xdr:cNvSpPr txBox="1"/>
      </xdr:nvSpPr>
      <xdr:spPr>
        <a:xfrm>
          <a:off x="12579350" y="1322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77470</xdr:rowOff>
    </xdr:from>
    <xdr:to>
      <xdr:col>85</xdr:col>
      <xdr:colOff>177800</xdr:colOff>
      <xdr:row>79</xdr:row>
      <xdr:rowOff>7620</xdr:rowOff>
    </xdr:to>
    <xdr:sp macro="" textlink="">
      <xdr:nvSpPr>
        <xdr:cNvPr id="658" name="楕円 657"/>
        <xdr:cNvSpPr/>
      </xdr:nvSpPr>
      <xdr:spPr>
        <a:xfrm>
          <a:off x="16268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36830</xdr:rowOff>
    </xdr:from>
    <xdr:ext cx="469900" cy="259080"/>
    <xdr:sp macro="" textlink="">
      <xdr:nvSpPr>
        <xdr:cNvPr id="659" name="災害復旧費該当値テキスト"/>
        <xdr:cNvSpPr txBox="1"/>
      </xdr:nvSpPr>
      <xdr:spPr>
        <a:xfrm>
          <a:off x="16370300" y="1323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87630</xdr:rowOff>
    </xdr:from>
    <xdr:to>
      <xdr:col>81</xdr:col>
      <xdr:colOff>101600</xdr:colOff>
      <xdr:row>79</xdr:row>
      <xdr:rowOff>17780</xdr:rowOff>
    </xdr:to>
    <xdr:sp macro="" textlink="">
      <xdr:nvSpPr>
        <xdr:cNvPr id="660" name="楕円 659"/>
        <xdr:cNvSpPr/>
      </xdr:nvSpPr>
      <xdr:spPr>
        <a:xfrm>
          <a:off x="15430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8890</xdr:rowOff>
    </xdr:from>
    <xdr:ext cx="378460" cy="258445"/>
    <xdr:sp macro="" textlink="">
      <xdr:nvSpPr>
        <xdr:cNvPr id="661" name="テキスト ボックス 660"/>
        <xdr:cNvSpPr txBox="1"/>
      </xdr:nvSpPr>
      <xdr:spPr>
        <a:xfrm>
          <a:off x="15292070" y="13553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88265</xdr:rowOff>
    </xdr:from>
    <xdr:to>
      <xdr:col>76</xdr:col>
      <xdr:colOff>165100</xdr:colOff>
      <xdr:row>79</xdr:row>
      <xdr:rowOff>18415</xdr:rowOff>
    </xdr:to>
    <xdr:sp macro="" textlink="">
      <xdr:nvSpPr>
        <xdr:cNvPr id="662" name="楕円 661"/>
        <xdr:cNvSpPr/>
      </xdr:nvSpPr>
      <xdr:spPr>
        <a:xfrm>
          <a:off x="1454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9525</xdr:rowOff>
    </xdr:from>
    <xdr:ext cx="378460" cy="258445"/>
    <xdr:sp macro="" textlink="">
      <xdr:nvSpPr>
        <xdr:cNvPr id="663" name="テキスト ボックス 662"/>
        <xdr:cNvSpPr txBox="1"/>
      </xdr:nvSpPr>
      <xdr:spPr>
        <a:xfrm>
          <a:off x="14403070" y="13554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10160</xdr:rowOff>
    </xdr:from>
    <xdr:ext cx="313690" cy="259080"/>
    <xdr:sp macro="" textlink="">
      <xdr:nvSpPr>
        <xdr:cNvPr id="665" name="テキスト ボックス 664"/>
        <xdr:cNvSpPr txBox="1"/>
      </xdr:nvSpPr>
      <xdr:spPr>
        <a:xfrm>
          <a:off x="13546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88265</xdr:rowOff>
    </xdr:from>
    <xdr:to>
      <xdr:col>67</xdr:col>
      <xdr:colOff>101600</xdr:colOff>
      <xdr:row>79</xdr:row>
      <xdr:rowOff>18415</xdr:rowOff>
    </xdr:to>
    <xdr:sp macro="" textlink="">
      <xdr:nvSpPr>
        <xdr:cNvPr id="666" name="楕円 665"/>
        <xdr:cNvSpPr/>
      </xdr:nvSpPr>
      <xdr:spPr>
        <a:xfrm>
          <a:off x="12763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9525</xdr:rowOff>
    </xdr:from>
    <xdr:ext cx="378460" cy="258445"/>
    <xdr:sp macro="" textlink="">
      <xdr:nvSpPr>
        <xdr:cNvPr id="667" name="テキスト ボックス 666"/>
        <xdr:cNvSpPr txBox="1"/>
      </xdr:nvSpPr>
      <xdr:spPr>
        <a:xfrm>
          <a:off x="12625070" y="13554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6" name="テキスト ボックス 67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9" name="テキスト ボックス 678"/>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81" name="テキスト ボックス 680"/>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85" name="テキスト ボックス 684"/>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87" name="テキスト ボックス 686"/>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9" name="テキスト ボックス 688"/>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1" name="テキスト ボックス 69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5080</xdr:rowOff>
    </xdr:from>
    <xdr:to>
      <xdr:col>85</xdr:col>
      <xdr:colOff>126365</xdr:colOff>
      <xdr:row>98</xdr:row>
      <xdr:rowOff>158750</xdr:rowOff>
    </xdr:to>
    <xdr:cxnSp macro="">
      <xdr:nvCxnSpPr>
        <xdr:cNvPr id="693" name="直線コネクタ 692"/>
        <xdr:cNvCxnSpPr/>
      </xdr:nvCxnSpPr>
      <xdr:spPr>
        <a:xfrm flipV="1">
          <a:off x="16317595" y="15607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162560</xdr:rowOff>
    </xdr:from>
    <xdr:ext cx="534670" cy="259080"/>
    <xdr:sp macro="" textlink="">
      <xdr:nvSpPr>
        <xdr:cNvPr id="694" name="公債費最小値テキスト"/>
        <xdr:cNvSpPr txBox="1"/>
      </xdr:nvSpPr>
      <xdr:spPr>
        <a:xfrm>
          <a:off x="16370300" y="1696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158750</xdr:rowOff>
    </xdr:from>
    <xdr:to>
      <xdr:col>86</xdr:col>
      <xdr:colOff>25400</xdr:colOff>
      <xdr:row>98</xdr:row>
      <xdr:rowOff>158750</xdr:rowOff>
    </xdr:to>
    <xdr:cxnSp macro="">
      <xdr:nvCxnSpPr>
        <xdr:cNvPr id="695" name="直線コネクタ 694"/>
        <xdr:cNvCxnSpPr/>
      </xdr:nvCxnSpPr>
      <xdr:spPr>
        <a:xfrm>
          <a:off x="16230600" y="1696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123190</xdr:rowOff>
    </xdr:from>
    <xdr:ext cx="598805" cy="258445"/>
    <xdr:sp macro="" textlink="">
      <xdr:nvSpPr>
        <xdr:cNvPr id="696" name="公債費最大値テキスト"/>
        <xdr:cNvSpPr txBox="1"/>
      </xdr:nvSpPr>
      <xdr:spPr>
        <a:xfrm>
          <a:off x="16370300" y="15382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134,640</a:t>
          </a:r>
          <a:endParaRPr kumimoji="1" lang="ja-JP" altLang="en-US" sz="1000" b="1">
            <a:latin typeface="ＭＳ Ｐゴシック"/>
          </a:endParaRPr>
        </a:p>
      </xdr:txBody>
    </xdr:sp>
    <xdr:clientData/>
  </xdr:oneCellAnchor>
  <xdr:twoCellAnchor>
    <xdr:from>
      <xdr:col>85</xdr:col>
      <xdr:colOff>38100</xdr:colOff>
      <xdr:row>91</xdr:row>
      <xdr:rowOff>5080</xdr:rowOff>
    </xdr:from>
    <xdr:to>
      <xdr:col>86</xdr:col>
      <xdr:colOff>25400</xdr:colOff>
      <xdr:row>91</xdr:row>
      <xdr:rowOff>5080</xdr:rowOff>
    </xdr:to>
    <xdr:cxnSp macro="">
      <xdr:nvCxnSpPr>
        <xdr:cNvPr id="697" name="直線コネクタ 696"/>
        <xdr:cNvCxnSpPr/>
      </xdr:nvCxnSpPr>
      <xdr:spPr>
        <a:xfrm>
          <a:off x="16230600" y="1560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99060</xdr:rowOff>
    </xdr:from>
    <xdr:to>
      <xdr:col>85</xdr:col>
      <xdr:colOff>127000</xdr:colOff>
      <xdr:row>93</xdr:row>
      <xdr:rowOff>81915</xdr:rowOff>
    </xdr:to>
    <xdr:cxnSp macro="">
      <xdr:nvCxnSpPr>
        <xdr:cNvPr id="698" name="直線コネクタ 697"/>
        <xdr:cNvCxnSpPr/>
      </xdr:nvCxnSpPr>
      <xdr:spPr>
        <a:xfrm>
          <a:off x="15481300" y="1587246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151130</xdr:rowOff>
    </xdr:from>
    <xdr:ext cx="534670" cy="259080"/>
    <xdr:sp macro="" textlink="">
      <xdr:nvSpPr>
        <xdr:cNvPr id="699" name="公債費平均値テキスト"/>
        <xdr:cNvSpPr txBox="1"/>
      </xdr:nvSpPr>
      <xdr:spPr>
        <a:xfrm>
          <a:off x="16370300" y="1626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1270</xdr:rowOff>
    </xdr:from>
    <xdr:to>
      <xdr:col>85</xdr:col>
      <xdr:colOff>177800</xdr:colOff>
      <xdr:row>95</xdr:row>
      <xdr:rowOff>102870</xdr:rowOff>
    </xdr:to>
    <xdr:sp macro="" textlink="">
      <xdr:nvSpPr>
        <xdr:cNvPr id="700" name="フローチャート: 判断 699"/>
        <xdr:cNvSpPr/>
      </xdr:nvSpPr>
      <xdr:spPr>
        <a:xfrm>
          <a:off x="162687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99060</xdr:rowOff>
    </xdr:from>
    <xdr:to>
      <xdr:col>81</xdr:col>
      <xdr:colOff>50800</xdr:colOff>
      <xdr:row>93</xdr:row>
      <xdr:rowOff>49530</xdr:rowOff>
    </xdr:to>
    <xdr:cxnSp macro="">
      <xdr:nvCxnSpPr>
        <xdr:cNvPr id="701" name="直線コネクタ 700"/>
        <xdr:cNvCxnSpPr/>
      </xdr:nvCxnSpPr>
      <xdr:spPr>
        <a:xfrm flipV="1">
          <a:off x="14592300" y="15872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166370</xdr:rowOff>
    </xdr:from>
    <xdr:to>
      <xdr:col>81</xdr:col>
      <xdr:colOff>101600</xdr:colOff>
      <xdr:row>95</xdr:row>
      <xdr:rowOff>96520</xdr:rowOff>
    </xdr:to>
    <xdr:sp macro="" textlink="">
      <xdr:nvSpPr>
        <xdr:cNvPr id="702" name="フローチャート: 判断 701"/>
        <xdr:cNvSpPr/>
      </xdr:nvSpPr>
      <xdr:spPr>
        <a:xfrm>
          <a:off x="154305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87630</xdr:rowOff>
    </xdr:from>
    <xdr:ext cx="534035" cy="258445"/>
    <xdr:sp macro="" textlink="">
      <xdr:nvSpPr>
        <xdr:cNvPr id="703" name="テキスト ボックス 702"/>
        <xdr:cNvSpPr txBox="1"/>
      </xdr:nvSpPr>
      <xdr:spPr>
        <a:xfrm>
          <a:off x="15213965"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49530</xdr:rowOff>
    </xdr:from>
    <xdr:to>
      <xdr:col>76</xdr:col>
      <xdr:colOff>114300</xdr:colOff>
      <xdr:row>93</xdr:row>
      <xdr:rowOff>74930</xdr:rowOff>
    </xdr:to>
    <xdr:cxnSp macro="">
      <xdr:nvCxnSpPr>
        <xdr:cNvPr id="704" name="直線コネクタ 703"/>
        <xdr:cNvCxnSpPr/>
      </xdr:nvCxnSpPr>
      <xdr:spPr>
        <a:xfrm flipV="1">
          <a:off x="13703300" y="159943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20320</xdr:rowOff>
    </xdr:from>
    <xdr:to>
      <xdr:col>76</xdr:col>
      <xdr:colOff>165100</xdr:colOff>
      <xdr:row>95</xdr:row>
      <xdr:rowOff>121920</xdr:rowOff>
    </xdr:to>
    <xdr:sp macro="" textlink="">
      <xdr:nvSpPr>
        <xdr:cNvPr id="705" name="フローチャート: 判断 704"/>
        <xdr:cNvSpPr/>
      </xdr:nvSpPr>
      <xdr:spPr>
        <a:xfrm>
          <a:off x="14541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113030</xdr:rowOff>
    </xdr:from>
    <xdr:ext cx="534035" cy="259080"/>
    <xdr:sp macro="" textlink="">
      <xdr:nvSpPr>
        <xdr:cNvPr id="706" name="テキスト ボックス 705"/>
        <xdr:cNvSpPr txBox="1"/>
      </xdr:nvSpPr>
      <xdr:spPr>
        <a:xfrm>
          <a:off x="14324965" y="1640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74930</xdr:rowOff>
    </xdr:from>
    <xdr:to>
      <xdr:col>71</xdr:col>
      <xdr:colOff>177800</xdr:colOff>
      <xdr:row>93</xdr:row>
      <xdr:rowOff>137160</xdr:rowOff>
    </xdr:to>
    <xdr:cxnSp macro="">
      <xdr:nvCxnSpPr>
        <xdr:cNvPr id="707" name="直線コネクタ 706"/>
        <xdr:cNvCxnSpPr/>
      </xdr:nvCxnSpPr>
      <xdr:spPr>
        <a:xfrm flipV="1">
          <a:off x="12814300" y="160197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133350</xdr:rowOff>
    </xdr:from>
    <xdr:to>
      <xdr:col>72</xdr:col>
      <xdr:colOff>38100</xdr:colOff>
      <xdr:row>96</xdr:row>
      <xdr:rowOff>63500</xdr:rowOff>
    </xdr:to>
    <xdr:sp macro="" textlink="">
      <xdr:nvSpPr>
        <xdr:cNvPr id="708" name="フローチャート: 判断 707"/>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54610</xdr:rowOff>
    </xdr:from>
    <xdr:ext cx="534035" cy="258445"/>
    <xdr:sp macro="" textlink="">
      <xdr:nvSpPr>
        <xdr:cNvPr id="709" name="テキスト ボックス 708"/>
        <xdr:cNvSpPr txBox="1"/>
      </xdr:nvSpPr>
      <xdr:spPr>
        <a:xfrm>
          <a:off x="13435965" y="16513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29845</xdr:rowOff>
    </xdr:from>
    <xdr:to>
      <xdr:col>67</xdr:col>
      <xdr:colOff>101600</xdr:colOff>
      <xdr:row>95</xdr:row>
      <xdr:rowOff>132080</xdr:rowOff>
    </xdr:to>
    <xdr:sp macro="" textlink="">
      <xdr:nvSpPr>
        <xdr:cNvPr id="710" name="フローチャート: 判断 709"/>
        <xdr:cNvSpPr/>
      </xdr:nvSpPr>
      <xdr:spPr>
        <a:xfrm>
          <a:off x="12763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122555</xdr:rowOff>
    </xdr:from>
    <xdr:ext cx="534035" cy="258445"/>
    <xdr:sp macro="" textlink="">
      <xdr:nvSpPr>
        <xdr:cNvPr id="711" name="テキスト ボックス 710"/>
        <xdr:cNvSpPr txBox="1"/>
      </xdr:nvSpPr>
      <xdr:spPr>
        <a:xfrm>
          <a:off x="12546965" y="16410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93</xdr:row>
      <xdr:rowOff>31115</xdr:rowOff>
    </xdr:from>
    <xdr:to>
      <xdr:col>85</xdr:col>
      <xdr:colOff>177800</xdr:colOff>
      <xdr:row>93</xdr:row>
      <xdr:rowOff>132715</xdr:rowOff>
    </xdr:to>
    <xdr:sp macro="" textlink="">
      <xdr:nvSpPr>
        <xdr:cNvPr id="717" name="楕円 716"/>
        <xdr:cNvSpPr/>
      </xdr:nvSpPr>
      <xdr:spPr>
        <a:xfrm>
          <a:off x="16268700" y="159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53975</xdr:rowOff>
    </xdr:from>
    <xdr:ext cx="534670" cy="258445"/>
    <xdr:sp macro="" textlink="">
      <xdr:nvSpPr>
        <xdr:cNvPr id="718" name="公債費該当値テキスト"/>
        <xdr:cNvSpPr txBox="1"/>
      </xdr:nvSpPr>
      <xdr:spPr>
        <a:xfrm>
          <a:off x="16370300" y="15827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48260</xdr:rowOff>
    </xdr:from>
    <xdr:to>
      <xdr:col>81</xdr:col>
      <xdr:colOff>101600</xdr:colOff>
      <xdr:row>92</xdr:row>
      <xdr:rowOff>149860</xdr:rowOff>
    </xdr:to>
    <xdr:sp macro="" textlink="">
      <xdr:nvSpPr>
        <xdr:cNvPr id="719" name="楕円 718"/>
        <xdr:cNvSpPr/>
      </xdr:nvSpPr>
      <xdr:spPr>
        <a:xfrm>
          <a:off x="15430500" y="158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166370</xdr:rowOff>
    </xdr:from>
    <xdr:ext cx="598170" cy="258445"/>
    <xdr:sp macro="" textlink="">
      <xdr:nvSpPr>
        <xdr:cNvPr id="720" name="テキスト ボックス 719"/>
        <xdr:cNvSpPr txBox="1"/>
      </xdr:nvSpPr>
      <xdr:spPr>
        <a:xfrm>
          <a:off x="15181580" y="1559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170180</xdr:rowOff>
    </xdr:from>
    <xdr:to>
      <xdr:col>76</xdr:col>
      <xdr:colOff>165100</xdr:colOff>
      <xdr:row>93</xdr:row>
      <xdr:rowOff>100330</xdr:rowOff>
    </xdr:to>
    <xdr:sp macro="" textlink="">
      <xdr:nvSpPr>
        <xdr:cNvPr id="721" name="楕円 720"/>
        <xdr:cNvSpPr/>
      </xdr:nvSpPr>
      <xdr:spPr>
        <a:xfrm>
          <a:off x="14541500" y="159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116840</xdr:rowOff>
    </xdr:from>
    <xdr:ext cx="534035" cy="259080"/>
    <xdr:sp macro="" textlink="">
      <xdr:nvSpPr>
        <xdr:cNvPr id="722" name="テキスト ボックス 721"/>
        <xdr:cNvSpPr txBox="1"/>
      </xdr:nvSpPr>
      <xdr:spPr>
        <a:xfrm>
          <a:off x="14324965" y="15718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24130</xdr:rowOff>
    </xdr:from>
    <xdr:to>
      <xdr:col>72</xdr:col>
      <xdr:colOff>38100</xdr:colOff>
      <xdr:row>93</xdr:row>
      <xdr:rowOff>125730</xdr:rowOff>
    </xdr:to>
    <xdr:sp macro="" textlink="">
      <xdr:nvSpPr>
        <xdr:cNvPr id="723" name="楕円 722"/>
        <xdr:cNvSpPr/>
      </xdr:nvSpPr>
      <xdr:spPr>
        <a:xfrm>
          <a:off x="1365250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143510</xdr:rowOff>
    </xdr:from>
    <xdr:ext cx="534035" cy="258445"/>
    <xdr:sp macro="" textlink="">
      <xdr:nvSpPr>
        <xdr:cNvPr id="724" name="テキスト ボックス 723"/>
        <xdr:cNvSpPr txBox="1"/>
      </xdr:nvSpPr>
      <xdr:spPr>
        <a:xfrm>
          <a:off x="13435965" y="15745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86360</xdr:rowOff>
    </xdr:from>
    <xdr:to>
      <xdr:col>67</xdr:col>
      <xdr:colOff>101600</xdr:colOff>
      <xdr:row>94</xdr:row>
      <xdr:rowOff>16510</xdr:rowOff>
    </xdr:to>
    <xdr:sp macro="" textlink="">
      <xdr:nvSpPr>
        <xdr:cNvPr id="725" name="楕円 724"/>
        <xdr:cNvSpPr/>
      </xdr:nvSpPr>
      <xdr:spPr>
        <a:xfrm>
          <a:off x="127635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33020</xdr:rowOff>
    </xdr:from>
    <xdr:ext cx="534035" cy="259080"/>
    <xdr:sp macro="" textlink="">
      <xdr:nvSpPr>
        <xdr:cNvPr id="726" name="テキスト ボックス 725"/>
        <xdr:cNvSpPr txBox="1"/>
      </xdr:nvSpPr>
      <xdr:spPr>
        <a:xfrm>
          <a:off x="12546965" y="1580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5" name="テキスト ボックス 73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8" name="テキスト ボックス 737"/>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40" name="テキスト ボックス 739"/>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2" name="テキスト ボックス 741"/>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4" name="テキスト ボックス 743"/>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6" name="テキスト ボックス 745"/>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8" name="テキスト ボックス 747"/>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79375</xdr:rowOff>
    </xdr:from>
    <xdr:to>
      <xdr:col>116</xdr:col>
      <xdr:colOff>62865</xdr:colOff>
      <xdr:row>39</xdr:row>
      <xdr:rowOff>44450</xdr:rowOff>
    </xdr:to>
    <xdr:cxnSp macro="">
      <xdr:nvCxnSpPr>
        <xdr:cNvPr id="750" name="直線コネクタ 749"/>
        <xdr:cNvCxnSpPr/>
      </xdr:nvCxnSpPr>
      <xdr:spPr>
        <a:xfrm flipV="1">
          <a:off x="22159595" y="539432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71755</xdr:rowOff>
    </xdr:from>
    <xdr:ext cx="249555" cy="259080"/>
    <xdr:sp macro="" textlink="">
      <xdr:nvSpPr>
        <xdr:cNvPr id="751" name="諸支出金最小値テキスト"/>
        <xdr:cNvSpPr txBox="1"/>
      </xdr:nvSpPr>
      <xdr:spPr>
        <a:xfrm>
          <a:off x="22212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26035</xdr:rowOff>
    </xdr:from>
    <xdr:ext cx="469900" cy="259080"/>
    <xdr:sp macro="" textlink="">
      <xdr:nvSpPr>
        <xdr:cNvPr id="753" name="諸支出金最大値テキスト"/>
        <xdr:cNvSpPr txBox="1"/>
      </xdr:nvSpPr>
      <xdr:spPr>
        <a:xfrm>
          <a:off x="22212300" y="51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1,754</a:t>
          </a:r>
          <a:endParaRPr kumimoji="1" lang="ja-JP" altLang="en-US" sz="1000" b="1">
            <a:latin typeface="ＭＳ Ｐゴシック"/>
          </a:endParaRPr>
        </a:p>
      </xdr:txBody>
    </xdr:sp>
    <xdr:clientData/>
  </xdr:oneCellAnchor>
  <xdr:twoCellAnchor>
    <xdr:from>
      <xdr:col>115</xdr:col>
      <xdr:colOff>165100</xdr:colOff>
      <xdr:row>31</xdr:row>
      <xdr:rowOff>79375</xdr:rowOff>
    </xdr:from>
    <xdr:to>
      <xdr:col>116</xdr:col>
      <xdr:colOff>152400</xdr:colOff>
      <xdr:row>31</xdr:row>
      <xdr:rowOff>79375</xdr:rowOff>
    </xdr:to>
    <xdr:cxnSp macro="">
      <xdr:nvCxnSpPr>
        <xdr:cNvPr id="754" name="直線コネクタ 753"/>
        <xdr:cNvCxnSpPr/>
      </xdr:nvCxnSpPr>
      <xdr:spPr>
        <a:xfrm>
          <a:off x="22072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44450</xdr:rowOff>
    </xdr:to>
    <xdr:cxnSp macro="">
      <xdr:nvCxnSpPr>
        <xdr:cNvPr id="755" name="直線コネクタ 754"/>
        <xdr:cNvCxnSpPr/>
      </xdr:nvCxnSpPr>
      <xdr:spPr>
        <a:xfrm flipV="1">
          <a:off x="21323300" y="6723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160655</xdr:rowOff>
    </xdr:from>
    <xdr:ext cx="313690" cy="259080"/>
    <xdr:sp macro="" textlink="">
      <xdr:nvSpPr>
        <xdr:cNvPr id="756" name="諸支出金平均値テキスト"/>
        <xdr:cNvSpPr txBox="1"/>
      </xdr:nvSpPr>
      <xdr:spPr>
        <a:xfrm>
          <a:off x="22212300" y="65043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137795</xdr:rowOff>
    </xdr:from>
    <xdr:to>
      <xdr:col>116</xdr:col>
      <xdr:colOff>114300</xdr:colOff>
      <xdr:row>39</xdr:row>
      <xdr:rowOff>67945</xdr:rowOff>
    </xdr:to>
    <xdr:sp macro="" textlink="">
      <xdr:nvSpPr>
        <xdr:cNvPr id="757" name="フローチャート: 判断 756"/>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37465</xdr:rowOff>
    </xdr:from>
    <xdr:to>
      <xdr:col>111</xdr:col>
      <xdr:colOff>177800</xdr:colOff>
      <xdr:row>39</xdr:row>
      <xdr:rowOff>44450</xdr:rowOff>
    </xdr:to>
    <xdr:cxnSp macro="">
      <xdr:nvCxnSpPr>
        <xdr:cNvPr id="758" name="直線コネクタ 757"/>
        <xdr:cNvCxnSpPr/>
      </xdr:nvCxnSpPr>
      <xdr:spPr>
        <a:xfrm>
          <a:off x="20434300" y="6724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133350</xdr:rowOff>
    </xdr:from>
    <xdr:to>
      <xdr:col>112</xdr:col>
      <xdr:colOff>38100</xdr:colOff>
      <xdr:row>39</xdr:row>
      <xdr:rowOff>63500</xdr:rowOff>
    </xdr:to>
    <xdr:sp macro="" textlink="">
      <xdr:nvSpPr>
        <xdr:cNvPr id="759" name="フローチャート: 判断 758"/>
        <xdr:cNvSpPr/>
      </xdr:nvSpPr>
      <xdr:spPr>
        <a:xfrm>
          <a:off x="21272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80010</xdr:rowOff>
    </xdr:from>
    <xdr:ext cx="313690" cy="259080"/>
    <xdr:sp macro="" textlink="">
      <xdr:nvSpPr>
        <xdr:cNvPr id="760" name="テキスト ボックス 759"/>
        <xdr:cNvSpPr txBox="1"/>
      </xdr:nvSpPr>
      <xdr:spPr>
        <a:xfrm>
          <a:off x="21166455" y="6423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160020</xdr:rowOff>
    </xdr:from>
    <xdr:to>
      <xdr:col>107</xdr:col>
      <xdr:colOff>50800</xdr:colOff>
      <xdr:row>39</xdr:row>
      <xdr:rowOff>37465</xdr:rowOff>
    </xdr:to>
    <xdr:cxnSp macro="">
      <xdr:nvCxnSpPr>
        <xdr:cNvPr id="761" name="直線コネクタ 760"/>
        <xdr:cNvCxnSpPr/>
      </xdr:nvCxnSpPr>
      <xdr:spPr>
        <a:xfrm>
          <a:off x="19545300" y="650367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2" name="フローチャート: 判断 761"/>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3" name="テキスト ボックス 762"/>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160020</xdr:rowOff>
    </xdr:from>
    <xdr:to>
      <xdr:col>102</xdr:col>
      <xdr:colOff>114300</xdr:colOff>
      <xdr:row>38</xdr:row>
      <xdr:rowOff>73660</xdr:rowOff>
    </xdr:to>
    <xdr:cxnSp macro="">
      <xdr:nvCxnSpPr>
        <xdr:cNvPr id="764" name="直線コネクタ 763"/>
        <xdr:cNvCxnSpPr/>
      </xdr:nvCxnSpPr>
      <xdr:spPr>
        <a:xfrm flipV="1">
          <a:off x="18656300" y="65036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765" name="フローチャート: 判断 764"/>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120650</xdr:rowOff>
    </xdr:from>
    <xdr:ext cx="378460" cy="258445"/>
    <xdr:sp macro="" textlink="">
      <xdr:nvSpPr>
        <xdr:cNvPr id="766" name="テキスト ボックス 765"/>
        <xdr:cNvSpPr txBox="1"/>
      </xdr:nvSpPr>
      <xdr:spPr>
        <a:xfrm>
          <a:off x="19356070" y="6635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149225</xdr:rowOff>
    </xdr:from>
    <xdr:to>
      <xdr:col>98</xdr:col>
      <xdr:colOff>38100</xdr:colOff>
      <xdr:row>38</xdr:row>
      <xdr:rowOff>79375</xdr:rowOff>
    </xdr:to>
    <xdr:sp macro="" textlink="">
      <xdr:nvSpPr>
        <xdr:cNvPr id="767" name="フローチャート: 判断 766"/>
        <xdr:cNvSpPr/>
      </xdr:nvSpPr>
      <xdr:spPr>
        <a:xfrm>
          <a:off x="18605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95885</xdr:rowOff>
    </xdr:from>
    <xdr:ext cx="378460" cy="259080"/>
    <xdr:sp macro="" textlink="">
      <xdr:nvSpPr>
        <xdr:cNvPr id="768" name="テキスト ボックス 767"/>
        <xdr:cNvSpPr txBox="1"/>
      </xdr:nvSpPr>
      <xdr:spPr>
        <a:xfrm>
          <a:off x="18467070" y="6268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74" name="楕円 773"/>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116205</xdr:rowOff>
    </xdr:from>
    <xdr:ext cx="313690" cy="259080"/>
    <xdr:sp macro="" textlink="">
      <xdr:nvSpPr>
        <xdr:cNvPr id="775" name="諸支出金該当値テキスト"/>
        <xdr:cNvSpPr txBox="1"/>
      </xdr:nvSpPr>
      <xdr:spPr>
        <a:xfrm>
          <a:off x="22212300" y="66313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7" name="テキスト ボックス 776"/>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158115</xdr:rowOff>
    </xdr:from>
    <xdr:to>
      <xdr:col>107</xdr:col>
      <xdr:colOff>101600</xdr:colOff>
      <xdr:row>39</xdr:row>
      <xdr:rowOff>88265</xdr:rowOff>
    </xdr:to>
    <xdr:sp macro="" textlink="">
      <xdr:nvSpPr>
        <xdr:cNvPr id="778" name="楕円 777"/>
        <xdr:cNvSpPr/>
      </xdr:nvSpPr>
      <xdr:spPr>
        <a:xfrm>
          <a:off x="20383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79375</xdr:rowOff>
    </xdr:from>
    <xdr:ext cx="248920" cy="258445"/>
    <xdr:sp macro="" textlink="">
      <xdr:nvSpPr>
        <xdr:cNvPr id="779" name="テキスト ボックス 778"/>
        <xdr:cNvSpPr txBox="1"/>
      </xdr:nvSpPr>
      <xdr:spPr>
        <a:xfrm>
          <a:off x="20309840" y="67659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109220</xdr:rowOff>
    </xdr:from>
    <xdr:to>
      <xdr:col>102</xdr:col>
      <xdr:colOff>165100</xdr:colOff>
      <xdr:row>38</xdr:row>
      <xdr:rowOff>39370</xdr:rowOff>
    </xdr:to>
    <xdr:sp macro="" textlink="">
      <xdr:nvSpPr>
        <xdr:cNvPr id="780" name="楕円 779"/>
        <xdr:cNvSpPr/>
      </xdr:nvSpPr>
      <xdr:spPr>
        <a:xfrm>
          <a:off x="19494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55880</xdr:rowOff>
    </xdr:from>
    <xdr:ext cx="378460" cy="259080"/>
    <xdr:sp macro="" textlink="">
      <xdr:nvSpPr>
        <xdr:cNvPr id="781" name="テキスト ボックス 780"/>
        <xdr:cNvSpPr txBox="1"/>
      </xdr:nvSpPr>
      <xdr:spPr>
        <a:xfrm>
          <a:off x="19356070" y="6228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22860</xdr:rowOff>
    </xdr:from>
    <xdr:to>
      <xdr:col>98</xdr:col>
      <xdr:colOff>38100</xdr:colOff>
      <xdr:row>38</xdr:row>
      <xdr:rowOff>124460</xdr:rowOff>
    </xdr:to>
    <xdr:sp macro="" textlink="">
      <xdr:nvSpPr>
        <xdr:cNvPr id="782" name="楕円 781"/>
        <xdr:cNvSpPr/>
      </xdr:nvSpPr>
      <xdr:spPr>
        <a:xfrm>
          <a:off x="18605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115570</xdr:rowOff>
    </xdr:from>
    <xdr:ext cx="378460" cy="259080"/>
    <xdr:sp macro="" textlink="">
      <xdr:nvSpPr>
        <xdr:cNvPr id="783" name="テキスト ボックス 782"/>
        <xdr:cNvSpPr txBox="1"/>
      </xdr:nvSpPr>
      <xdr:spPr>
        <a:xfrm>
          <a:off x="1846707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2" name="テキスト ボックス 79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8285" cy="258445"/>
    <xdr:sp macro="" textlink="">
      <xdr:nvSpPr>
        <xdr:cNvPr id="795" name="テキスト ボックス 794"/>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7" name="テキスト ボックス 79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8285" cy="258445"/>
    <xdr:sp macro="" textlink="">
      <xdr:nvSpPr>
        <xdr:cNvPr id="799" name="テキスト ボックス 798"/>
        <xdr:cNvSpPr txBox="1"/>
      </xdr:nvSpPr>
      <xdr:spPr>
        <a:xfrm>
          <a:off x="18039080" y="8684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801" name="テキスト ボックス 80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49</xdr:row>
      <xdr:rowOff>149860</xdr:rowOff>
    </xdr:from>
    <xdr:ext cx="248920" cy="259080"/>
    <xdr:sp macro="" textlink="">
      <xdr:nvSpPr>
        <xdr:cNvPr id="813" name="テキスト ボックス 812"/>
        <xdr:cNvSpPr txBox="1"/>
      </xdr:nvSpPr>
      <xdr:spPr>
        <a:xfrm>
          <a:off x="21198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8920" cy="259080"/>
    <xdr:sp macro="" textlink="">
      <xdr:nvSpPr>
        <xdr:cNvPr id="816" name="テキスト ボックス 815"/>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8920" cy="259080"/>
    <xdr:sp macro="" textlink="">
      <xdr:nvSpPr>
        <xdr:cNvPr id="819" name="テキスト ボックス 818"/>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8920" cy="259080"/>
    <xdr:sp macro="" textlink="">
      <xdr:nvSpPr>
        <xdr:cNvPr id="821" name="テキスト ボックス 820"/>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8920" cy="259080"/>
    <xdr:sp macro="" textlink="">
      <xdr:nvSpPr>
        <xdr:cNvPr id="830" name="テキスト ボックス 829"/>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8920" cy="259080"/>
    <xdr:sp macro="" textlink="">
      <xdr:nvSpPr>
        <xdr:cNvPr id="832" name="テキスト ボックス 831"/>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8920" cy="259080"/>
    <xdr:sp macro="" textlink="">
      <xdr:nvSpPr>
        <xdr:cNvPr id="834" name="テキスト ボックス 833"/>
        <xdr:cNvSpPr txBox="1"/>
      </xdr:nvSpPr>
      <xdr:spPr>
        <a:xfrm>
          <a:off x="19420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8920" cy="259080"/>
    <xdr:sp macro="" textlink="">
      <xdr:nvSpPr>
        <xdr:cNvPr id="836" name="テキスト ボックス 835"/>
        <xdr:cNvSpPr txBox="1"/>
      </xdr:nvSpPr>
      <xdr:spPr>
        <a:xfrm>
          <a:off x="18531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衛生費の住民一人当たりのコストは</a:t>
          </a:r>
          <a:r>
            <a:rPr kumimoji="1" lang="en-US" altLang="ja-JP" sz="1200">
              <a:latin typeface="ＭＳ Ｐゴシック"/>
              <a:ea typeface="ＭＳ Ｐゴシック"/>
            </a:rPr>
            <a:t>31,544</a:t>
          </a:r>
          <a:r>
            <a:rPr kumimoji="1" lang="ja-JP" altLang="en-US" sz="1200">
              <a:latin typeface="ＭＳ Ｐゴシック"/>
              <a:ea typeface="ＭＳ Ｐゴシック"/>
            </a:rPr>
            <a:t>円で、熱回収施設（一般廃棄物処理場）整備事業の進捗により前年度から減少し、類似団体平均も下回っている。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商工費の住民一人当たりのコストは</a:t>
          </a:r>
          <a:r>
            <a:rPr kumimoji="1" lang="en-US" altLang="ja-JP" sz="1200">
              <a:latin typeface="ＭＳ Ｐゴシック"/>
              <a:ea typeface="ＭＳ Ｐゴシック"/>
            </a:rPr>
            <a:t>18,458</a:t>
          </a:r>
          <a:r>
            <a:rPr kumimoji="1" lang="ja-JP" altLang="en-US" sz="1200">
              <a:latin typeface="ＭＳ Ｐゴシック"/>
              <a:ea typeface="ＭＳ Ｐゴシック"/>
            </a:rPr>
            <a:t>円で、廃止石油坑井封鎖事業や企業立地用地取得・造成関係経費の増により前年度から増加した。</a:t>
          </a:r>
          <a:endParaRPr kumimoji="1" lang="en-US" altLang="ja-JP" sz="1200">
            <a:latin typeface="ＭＳ Ｐゴシック"/>
            <a:ea typeface="ＭＳ Ｐゴシック"/>
          </a:endParaRPr>
        </a:p>
        <a:p>
          <a:r>
            <a:rPr kumimoji="1" lang="ja-JP" altLang="en-US" sz="1200">
              <a:latin typeface="ＭＳ Ｐゴシック"/>
              <a:ea typeface="ＭＳ Ｐゴシック"/>
            </a:rPr>
            <a:t>土木費の住民一人当たりのコストは</a:t>
          </a:r>
          <a:r>
            <a:rPr kumimoji="1" lang="en-US" altLang="ja-JP" sz="1200">
              <a:latin typeface="ＭＳ Ｐゴシック"/>
              <a:ea typeface="ＭＳ Ｐゴシック"/>
            </a:rPr>
            <a:t>60,986</a:t>
          </a:r>
          <a:r>
            <a:rPr kumimoji="1" lang="ja-JP" altLang="en-US" sz="1200">
              <a:latin typeface="ＭＳ Ｐゴシック"/>
              <a:ea typeface="ＭＳ Ｐゴシック"/>
            </a:rPr>
            <a:t>円で、前年度から増加し、直近</a:t>
          </a:r>
          <a:r>
            <a:rPr kumimoji="1" lang="en-US" altLang="ja-JP" sz="1200">
              <a:latin typeface="ＭＳ Ｐゴシック"/>
              <a:ea typeface="ＭＳ Ｐゴシック"/>
            </a:rPr>
            <a:t>5</a:t>
          </a:r>
          <a:r>
            <a:rPr kumimoji="1" lang="ja-JP" altLang="en-US" sz="1200">
              <a:latin typeface="ＭＳ Ｐゴシック"/>
              <a:ea typeface="ＭＳ Ｐゴシック"/>
            </a:rPr>
            <a:t>年間で最も高い水準となった。これは、事業継続中の公共下水道事業特別会計への繰出金の増が主な要因として挙げられる。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教育費の住民一人当たりのコストは</a:t>
          </a:r>
          <a:r>
            <a:rPr kumimoji="1" lang="en-US" altLang="ja-JP" sz="1200">
              <a:latin typeface="ＭＳ Ｐゴシック"/>
              <a:ea typeface="ＭＳ Ｐゴシック"/>
            </a:rPr>
            <a:t>62,818</a:t>
          </a:r>
          <a:r>
            <a:rPr kumimoji="1" lang="ja-JP" altLang="en-US" sz="1200">
              <a:latin typeface="ＭＳ Ｐゴシック"/>
              <a:ea typeface="ＭＳ Ｐゴシック"/>
            </a:rPr>
            <a:t>円で、象潟公民館改修事業やフェライト子ども科学館リニューアル事業等が増加したものの、大型事業である象潟小学校大規模改修事業が完了したことにより前年度から大きく減少した。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公債費の住民一人当たりのコストは</a:t>
          </a:r>
          <a:r>
            <a:rPr kumimoji="1" lang="en-US" altLang="ja-JP" sz="1200">
              <a:latin typeface="ＭＳ Ｐゴシック"/>
              <a:ea typeface="ＭＳ Ｐゴシック"/>
            </a:rPr>
            <a:t>96,055</a:t>
          </a:r>
          <a:r>
            <a:rPr kumimoji="1" lang="ja-JP" altLang="en-US" sz="1200">
              <a:latin typeface="ＭＳ Ｐゴシック"/>
              <a:ea typeface="ＭＳ Ｐゴシック"/>
            </a:rPr>
            <a:t>円で、主に任意繰上償還実施額の縮小により前年度から減少した。また、類似団体と比較して高い状況が続いているが、これは</a:t>
          </a:r>
          <a:r>
            <a:rPr kumimoji="1" lang="en-US" altLang="ja-JP" sz="1200">
              <a:latin typeface="ＭＳ Ｐゴシック"/>
              <a:ea typeface="ＭＳ Ｐゴシック"/>
            </a:rPr>
            <a:t>19</a:t>
          </a:r>
          <a:r>
            <a:rPr kumimoji="1" lang="ja-JP" altLang="en-US" sz="1200">
              <a:latin typeface="ＭＳ Ｐゴシック"/>
              <a:ea typeface="ＭＳ Ｐゴシック"/>
            </a:rPr>
            <a:t>年度から毎年数億円規模の任意繰上償還を実施しているためである。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ゴシック"/>
              <a:ea typeface="ＭＳ ゴシック"/>
            </a:rPr>
            <a:t>〇財政調整基金残高</a:t>
          </a:r>
          <a:endParaRPr kumimoji="1" lang="en-US" altLang="ja-JP" sz="800">
            <a:latin typeface="ＭＳ ゴシック"/>
            <a:ea typeface="ＭＳ ゴシック"/>
          </a:endParaRPr>
        </a:p>
        <a:p>
          <a:r>
            <a:rPr kumimoji="1" lang="ja-JP" altLang="en-US" sz="800">
              <a:latin typeface="ＭＳ ゴシック"/>
              <a:ea typeface="ＭＳ ゴシック"/>
            </a:rPr>
            <a:t>　</a:t>
          </a:r>
          <a:r>
            <a:rPr kumimoji="1" lang="en-US" altLang="ja-JP" sz="800">
              <a:latin typeface="ＭＳ ゴシック"/>
              <a:ea typeface="ＭＳ ゴシック"/>
            </a:rPr>
            <a:t>30</a:t>
          </a:r>
          <a:r>
            <a:rPr kumimoji="1" lang="ja-JP" altLang="en-US" sz="800">
              <a:latin typeface="ＭＳ ゴシック"/>
              <a:ea typeface="ＭＳ ゴシック"/>
            </a:rPr>
            <a:t>年度は単年度収支の悪化や地方交付税の減により、取崩額が積立額を上回ったため、残高が減少した。今後も市税や地方交付税の減少による取崩額の増加が見込まれるが、標準財政規模の</a:t>
          </a:r>
          <a:r>
            <a:rPr kumimoji="1" lang="en-US" altLang="ja-JP" sz="800">
              <a:latin typeface="ＭＳ ゴシック"/>
              <a:ea typeface="ＭＳ ゴシック"/>
            </a:rPr>
            <a:t>15</a:t>
          </a:r>
          <a:r>
            <a:rPr kumimoji="1" lang="ja-JP" altLang="en-US" sz="800">
              <a:latin typeface="ＭＳ ゴシック"/>
              <a:ea typeface="ＭＳ ゴシック"/>
            </a:rPr>
            <a:t>％程度の残高を目標とし、緊急に必要な施策などの財源とする。</a:t>
          </a:r>
          <a:endParaRPr kumimoji="1" lang="en-US" altLang="ja-JP" sz="800">
            <a:latin typeface="ＭＳ ゴシック"/>
            <a:ea typeface="ＭＳ ゴシック"/>
          </a:endParaRPr>
        </a:p>
        <a:p>
          <a:r>
            <a:rPr kumimoji="1" lang="ja-JP" altLang="en-US" sz="800">
              <a:latin typeface="ＭＳ ゴシック"/>
              <a:ea typeface="ＭＳ ゴシック"/>
            </a:rPr>
            <a:t>〇実質単年度収支</a:t>
          </a:r>
          <a:endParaRPr kumimoji="1" lang="en-US" altLang="ja-JP" sz="800">
            <a:solidFill>
              <a:schemeClr val="tx1"/>
            </a:solidFill>
            <a:latin typeface="ＭＳ ゴシック"/>
            <a:ea typeface="ＭＳ ゴシック"/>
          </a:endParaRPr>
        </a:p>
        <a:p>
          <a:r>
            <a:rPr kumimoji="1" lang="ja-JP" altLang="en-US" sz="800">
              <a:solidFill>
                <a:schemeClr val="tx1"/>
              </a:solidFill>
              <a:latin typeface="ＭＳ ゴシック"/>
              <a:ea typeface="ＭＳ ゴシック"/>
            </a:rPr>
            <a:t>　市税は増収となったものの、地方交付税や財政調整基金積立額の減少、地方債の任意繰上償還額の縮小などにより減少した。</a:t>
          </a:r>
          <a:endParaRPr kumimoji="1" lang="en-US" altLang="ja-JP" sz="800">
            <a:solidFill>
              <a:schemeClr val="tx1"/>
            </a:solidFill>
            <a:latin typeface="ＭＳ ゴシック"/>
            <a:ea typeface="ＭＳ ゴシック"/>
          </a:endParaRPr>
        </a:p>
        <a:p>
          <a:r>
            <a:rPr kumimoji="1" lang="ja-JP" altLang="en-US" sz="800">
              <a:solidFill>
                <a:schemeClr val="tx1"/>
              </a:solidFill>
              <a:latin typeface="ＭＳ ゴシック"/>
              <a:ea typeface="ＭＳ ゴシック"/>
            </a:rPr>
            <a:t>〇実質収支額</a:t>
          </a:r>
          <a:endParaRPr kumimoji="1" lang="en-US" altLang="ja-JP" sz="800">
            <a:solidFill>
              <a:schemeClr val="tx1"/>
            </a:solidFill>
            <a:latin typeface="ＭＳ ゴシック"/>
            <a:ea typeface="ＭＳ ゴシック"/>
          </a:endParaRPr>
        </a:p>
        <a:p>
          <a:r>
            <a:rPr kumimoji="1" lang="ja-JP" altLang="en-US" sz="800">
              <a:solidFill>
                <a:schemeClr val="tx1"/>
              </a:solidFill>
              <a:latin typeface="ＭＳ ゴシック"/>
              <a:ea typeface="ＭＳ ゴシック"/>
            </a:rPr>
            <a:t>　地方債の任意繰上償還額の縮小により前年度に比べ増加したものの、</a:t>
          </a:r>
          <a:r>
            <a:rPr kumimoji="1" lang="en-US" altLang="ja-JP" sz="800">
              <a:solidFill>
                <a:schemeClr val="tx1"/>
              </a:solidFill>
              <a:latin typeface="ＭＳ ゴシック"/>
              <a:ea typeface="ＭＳ ゴシック"/>
            </a:rPr>
            <a:t>1</a:t>
          </a:r>
          <a:r>
            <a:rPr kumimoji="1" lang="ja-JP" altLang="en-US" sz="800">
              <a:solidFill>
                <a:schemeClr val="tx1"/>
              </a:solidFill>
              <a:latin typeface="ＭＳ ゴシック"/>
              <a:ea typeface="ＭＳ ゴシック"/>
            </a:rPr>
            <a:t>～</a:t>
          </a:r>
          <a:r>
            <a:rPr kumimoji="1" lang="en-US" altLang="ja-JP" sz="800">
              <a:solidFill>
                <a:schemeClr val="tx1"/>
              </a:solidFill>
              <a:latin typeface="ＭＳ ゴシック"/>
              <a:ea typeface="ＭＳ ゴシック"/>
            </a:rPr>
            <a:t>2</a:t>
          </a:r>
          <a:r>
            <a:rPr kumimoji="1" lang="ja-JP" altLang="en-US" sz="800">
              <a:solidFill>
                <a:schemeClr val="tx1"/>
              </a:solidFill>
              <a:latin typeface="ＭＳ ゴシック"/>
              <a:ea typeface="ＭＳ ゴシック"/>
            </a:rPr>
            <a:t>％台で安定的に推移している。</a:t>
          </a:r>
          <a:endParaRPr kumimoji="1" lang="en-US" altLang="ja-JP" sz="800">
            <a:solidFill>
              <a:schemeClr val="tx1"/>
            </a:solidFill>
            <a:latin typeface="ＭＳ ゴシック"/>
            <a:ea typeface="ＭＳ ゴシック"/>
          </a:endParaRPr>
        </a:p>
        <a:p>
          <a:r>
            <a:rPr kumimoji="1" lang="ja-JP" altLang="en-US" sz="800">
              <a:solidFill>
                <a:schemeClr val="tx1"/>
              </a:solidFill>
              <a:latin typeface="ＭＳ ゴシック"/>
              <a:ea typeface="ＭＳ ゴシック"/>
            </a:rPr>
            <a:t>〇今後の見通し</a:t>
          </a:r>
          <a:endParaRPr kumimoji="1" lang="en-US" altLang="ja-JP" sz="800">
            <a:solidFill>
              <a:schemeClr val="tx1"/>
            </a:solidFill>
            <a:latin typeface="ＭＳ ゴシック"/>
            <a:ea typeface="ＭＳ ゴシック"/>
          </a:endParaRPr>
        </a:p>
        <a:p>
          <a:r>
            <a:rPr kumimoji="1" lang="ja-JP" altLang="en-US" sz="800">
              <a:latin typeface="ＭＳ ゴシック"/>
              <a:ea typeface="ＭＳ ゴシック"/>
            </a:rPr>
            <a:t>　本市は自主財源比率が</a:t>
          </a:r>
          <a:r>
            <a:rPr kumimoji="1" lang="en-US" altLang="ja-JP" sz="800">
              <a:latin typeface="ＭＳ ゴシック"/>
              <a:ea typeface="ＭＳ ゴシック"/>
            </a:rPr>
            <a:t>3</a:t>
          </a:r>
          <a:r>
            <a:rPr kumimoji="1" lang="ja-JP" altLang="en-US" sz="800">
              <a:latin typeface="ＭＳ ゴシック"/>
              <a:ea typeface="ＭＳ ゴシック"/>
            </a:rPr>
            <a:t>割弱であり、地方交付税に依存する財政運営となっている。今後も税収の大幅増は見込めないため、財政調整基金を取り崩しながらの厳しい財政運営が予想されるが、新たな財源確保について積極的に検討し、財源創出に努めるとともに経常経費の抑制等により適正な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〇現状</a:t>
          </a:r>
          <a:endParaRPr kumimoji="1" lang="en-US" altLang="ja-JP" sz="1100">
            <a:latin typeface="ＭＳ ゴシック"/>
            <a:ea typeface="ＭＳ ゴシック"/>
          </a:endParaRPr>
        </a:p>
        <a:p>
          <a:r>
            <a:rPr kumimoji="1" lang="ja-JP" altLang="en-US" sz="1100">
              <a:latin typeface="ＭＳ ゴシック"/>
              <a:ea typeface="ＭＳ ゴシック"/>
            </a:rPr>
            <a:t>　一般会計及び全ての特別会計において黒字となっている。</a:t>
          </a:r>
          <a:endParaRPr kumimoji="1" lang="en-US" altLang="ja-JP"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〇水道事業</a:t>
          </a:r>
          <a:endParaRPr kumimoji="1" lang="en-US" altLang="ja-JP" sz="1100">
            <a:latin typeface="ＭＳ ゴシック"/>
            <a:ea typeface="ＭＳ ゴシック"/>
          </a:endParaRPr>
        </a:p>
        <a:p>
          <a:r>
            <a:rPr kumimoji="1" lang="ja-JP" altLang="en-US" sz="1100">
              <a:latin typeface="ＭＳ ゴシック"/>
              <a:ea typeface="ＭＳ ゴシック"/>
            </a:rPr>
            <a:t>　人口減少等により給水量・給水収益ともに前年度より減少している一方で、減価償却費等の維持管理費が増加した。現金を伴わない減価償却費などの支出が増えたことにより現金が増加しており、また現金を伴う資本的収支の差額が現金の増加額より少ないため、流動資産が増加し、比率が上昇している。今後も新たな水需要の開拓に努め健全な事業運営に努める。</a:t>
          </a:r>
          <a:endParaRPr kumimoji="1" lang="en-US" altLang="ja-JP"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〇ガス事業</a:t>
          </a:r>
          <a:endParaRPr kumimoji="1" lang="en-US" altLang="ja-JP" sz="1100">
            <a:latin typeface="ＭＳ ゴシック"/>
            <a:ea typeface="ＭＳ ゴシック"/>
          </a:endParaRPr>
        </a:p>
        <a:p>
          <a:r>
            <a:rPr kumimoji="1" lang="ja-JP" altLang="en-US" sz="1100">
              <a:latin typeface="ＭＳ ゴシック"/>
              <a:ea typeface="ＭＳ ゴシック"/>
            </a:rPr>
            <a:t>　販売量は依然減少傾向にあるが、</a:t>
          </a:r>
          <a:r>
            <a:rPr kumimoji="1" lang="en-US" altLang="ja-JP" sz="1100">
              <a:latin typeface="ＭＳ ゴシック"/>
              <a:ea typeface="ＭＳ ゴシック"/>
            </a:rPr>
            <a:t>29</a:t>
          </a:r>
          <a:r>
            <a:rPr kumimoji="1" lang="ja-JP" altLang="en-US" sz="1100">
              <a:latin typeface="ＭＳ ゴシック"/>
              <a:ea typeface="ＭＳ ゴシック"/>
            </a:rPr>
            <a:t>年度</a:t>
          </a:r>
          <a:r>
            <a:rPr kumimoji="1" lang="en-US" altLang="ja-JP" sz="1100">
              <a:latin typeface="ＭＳ ゴシック"/>
              <a:ea typeface="ＭＳ ゴシック"/>
            </a:rPr>
            <a:t>7</a:t>
          </a:r>
          <a:r>
            <a:rPr kumimoji="1" lang="ja-JP" altLang="en-US" sz="1100">
              <a:latin typeface="ＭＳ ゴシック"/>
              <a:ea typeface="ＭＳ ゴシック"/>
            </a:rPr>
            <a:t>月に料金</a:t>
          </a:r>
          <a:r>
            <a:rPr kumimoji="1" lang="ja-JP" altLang="en-US" sz="1100">
              <a:solidFill>
                <a:schemeClr val="tx1"/>
              </a:solidFill>
              <a:latin typeface="ＭＳ ゴシック"/>
              <a:ea typeface="ＭＳ ゴシック"/>
            </a:rPr>
            <a:t>改定を行ったこと、</a:t>
          </a:r>
          <a:r>
            <a:rPr kumimoji="1" lang="en-US" altLang="ja-JP" sz="1100">
              <a:solidFill>
                <a:schemeClr val="tx1"/>
              </a:solidFill>
              <a:latin typeface="ＭＳ ゴシック"/>
              <a:ea typeface="ＭＳ ゴシック"/>
            </a:rPr>
            <a:t>LNG</a:t>
          </a:r>
          <a:r>
            <a:rPr kumimoji="1" lang="ja-JP" altLang="en-US" sz="1100">
              <a:solidFill>
                <a:schemeClr val="tx1"/>
              </a:solidFill>
              <a:latin typeface="ＭＳ ゴシック"/>
              <a:ea typeface="ＭＳ ゴシック"/>
            </a:rPr>
            <a:t>価格の上昇に伴い、料金に反映される原料費調整額が上昇していることなどから、製品売上は増収となった。人口減少や他燃料との競合により厳しい経営状況が続いており、令和</a:t>
          </a:r>
          <a:r>
            <a:rPr kumimoji="1" lang="en-US" altLang="ja-JP" sz="1100">
              <a:solidFill>
                <a:schemeClr val="tx1"/>
              </a:solidFill>
              <a:latin typeface="ＭＳ ゴシック"/>
              <a:ea typeface="ＭＳ ゴシック"/>
            </a:rPr>
            <a:t>2</a:t>
          </a:r>
          <a:r>
            <a:rPr kumimoji="1" lang="ja-JP" altLang="en-US" sz="1100">
              <a:solidFill>
                <a:schemeClr val="tx1"/>
              </a:solidFill>
              <a:latin typeface="ＭＳ ゴシック"/>
              <a:ea typeface="ＭＳ ゴシック"/>
            </a:rPr>
            <a:t>年</a:t>
          </a:r>
          <a:r>
            <a:rPr kumimoji="1" lang="en-US" altLang="ja-JP" sz="1100">
              <a:solidFill>
                <a:schemeClr val="tx1"/>
              </a:solidFill>
              <a:latin typeface="ＭＳ ゴシック"/>
              <a:ea typeface="ＭＳ ゴシック"/>
            </a:rPr>
            <a:t>4</a:t>
          </a:r>
          <a:r>
            <a:rPr kumimoji="1" lang="ja-JP" altLang="en-US" sz="1100">
              <a:solidFill>
                <a:schemeClr val="tx1"/>
              </a:solidFill>
              <a:latin typeface="ＭＳ ゴシック"/>
              <a:ea typeface="ＭＳ ゴシック"/>
            </a:rPr>
            <a:t>月</a:t>
          </a:r>
          <a:r>
            <a:rPr kumimoji="1" lang="en-US" altLang="ja-JP" sz="1100">
              <a:solidFill>
                <a:schemeClr val="tx1"/>
              </a:solidFill>
              <a:latin typeface="ＭＳ ゴシック"/>
              <a:ea typeface="ＭＳ ゴシック"/>
            </a:rPr>
            <a:t>1</a:t>
          </a:r>
          <a:r>
            <a:rPr kumimoji="1" lang="ja-JP" altLang="en-US" sz="1100">
              <a:solidFill>
                <a:schemeClr val="tx1"/>
              </a:solidFill>
              <a:latin typeface="ＭＳ ゴシック"/>
              <a:ea typeface="ＭＳ ゴシック"/>
            </a:rPr>
            <a:t>日を譲渡日として民間事業者への事業譲渡を行う予定である。</a:t>
          </a:r>
          <a:endParaRPr kumimoji="1" lang="en-US" altLang="ja-JP" sz="1100">
            <a:solidFill>
              <a:schemeClr val="tx1"/>
            </a:solidFill>
            <a:latin typeface="ＭＳ ゴシック"/>
            <a:ea typeface="ＭＳ ゴシック"/>
          </a:endParaRP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〇国民健康保険事業</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今年度は微増となったが</a:t>
          </a:r>
          <a:r>
            <a:rPr kumimoji="1" lang="ja-JP" altLang="ja-JP" sz="1100">
              <a:solidFill>
                <a:schemeClr val="tx1"/>
              </a:solidFill>
              <a:effectLst/>
              <a:latin typeface="ＭＳ ゴシック"/>
              <a:ea typeface="ＭＳ ゴシック"/>
              <a:cs typeface="+mn-cs"/>
            </a:rPr>
            <a:t>保険給付費の増大や保険税の減少により、</a:t>
          </a:r>
          <a:r>
            <a:rPr kumimoji="1" lang="ja-JP" altLang="en-US" sz="1100">
              <a:solidFill>
                <a:schemeClr val="tx1"/>
              </a:solidFill>
              <a:latin typeface="ＭＳ ゴシック"/>
              <a:ea typeface="ＭＳ ゴシック"/>
            </a:rPr>
            <a:t>長期的には黒字額が減少傾向にある。今後は健康増進を促し、保険給付費の抑制を図るとともに税率の見直し等について検討する必要がある。</a:t>
          </a:r>
          <a:endParaRPr kumimoji="1" lang="en-US" altLang="ja-JP" sz="1100">
            <a:solidFill>
              <a:schemeClr val="tx1"/>
            </a:solidFill>
            <a:latin typeface="ＭＳ ゴシック"/>
            <a:ea typeface="ＭＳ ゴシック"/>
          </a:endParaRP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〇今後の見通し</a:t>
          </a:r>
          <a:endParaRPr kumimoji="1" lang="en-US" altLang="ja-JP" sz="1100">
            <a:solidFill>
              <a:schemeClr val="tx1"/>
            </a:solidFill>
            <a:latin typeface="ＭＳ ゴシック"/>
            <a:ea typeface="ＭＳ ゴシック"/>
          </a:endParaRPr>
        </a:p>
        <a:p>
          <a:r>
            <a:rPr kumimoji="1" lang="ja-JP" altLang="en-US" sz="1100">
              <a:latin typeface="ＭＳ ゴシック"/>
              <a:ea typeface="ＭＳ ゴシック"/>
            </a:rPr>
            <a:t>　各会計で身の丈に合った財政運営、企業経営を行っていく。</a:t>
          </a:r>
          <a:endParaRPr kumimoji="1" lang="en-US" altLang="ja-JP" sz="11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〇元利償還金</a:t>
          </a:r>
          <a:endParaRPr kumimoji="1" lang="en-US" altLang="ja-JP" sz="1200">
            <a:latin typeface="ＭＳ ゴシック"/>
            <a:ea typeface="ＭＳ ゴシック"/>
          </a:endParaRPr>
        </a:p>
        <a:p>
          <a:r>
            <a:rPr kumimoji="1" lang="ja-JP" altLang="en-US" sz="1200">
              <a:latin typeface="ＭＳ ゴシック"/>
              <a:ea typeface="ＭＳ ゴシック"/>
            </a:rPr>
            <a:t>　地方債の新規発行と併せ、任意繰上償還を行い元利償還金を抑制してきたが、</a:t>
          </a:r>
          <a:r>
            <a:rPr kumimoji="1" lang="en-US" altLang="ja-JP" sz="1200">
              <a:latin typeface="ＭＳ ゴシック"/>
              <a:ea typeface="ＭＳ ゴシック"/>
            </a:rPr>
            <a:t>30</a:t>
          </a:r>
          <a:r>
            <a:rPr kumimoji="1" lang="ja-JP" altLang="en-US" sz="1200">
              <a:latin typeface="ＭＳ ゴシック"/>
              <a:ea typeface="ＭＳ ゴシック"/>
            </a:rPr>
            <a:t>年度は任意繰上償還額の縮小により前年度比で減少した。</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〇公営企業債の元利償還金に対する繰入金</a:t>
          </a:r>
          <a:endParaRPr kumimoji="1" lang="en-US" altLang="ja-JP" sz="1200">
            <a:latin typeface="ＭＳ ゴシック"/>
            <a:ea typeface="ＭＳ ゴシック"/>
          </a:endParaRPr>
        </a:p>
        <a:p>
          <a:r>
            <a:rPr kumimoji="1" lang="ja-JP" altLang="en-US" sz="1200">
              <a:latin typeface="ＭＳ ゴシック"/>
              <a:ea typeface="ＭＳ ゴシック"/>
            </a:rPr>
            <a:t>　公共下水道事業が継続中のため、増加傾向で推移している。</a:t>
          </a:r>
          <a:r>
            <a:rPr kumimoji="1" lang="en-US" altLang="ja-JP" sz="1200">
              <a:latin typeface="ＭＳ ゴシック"/>
              <a:ea typeface="ＭＳ ゴシック"/>
            </a:rPr>
            <a:t>30</a:t>
          </a:r>
          <a:r>
            <a:rPr kumimoji="1" lang="ja-JP" altLang="en-US" sz="1200">
              <a:latin typeface="ＭＳ ゴシック"/>
              <a:ea typeface="ＭＳ ゴシック"/>
            </a:rPr>
            <a:t>年度は下水道事業に係る公債費等の増により前年度から増加した。</a:t>
          </a:r>
          <a:endParaRPr kumimoji="1" lang="en-US" altLang="ja-JP" sz="1200">
            <a:latin typeface="ＭＳ ゴシック"/>
            <a:ea typeface="ＭＳ ゴシック"/>
          </a:endParaRPr>
        </a:p>
        <a:p>
          <a:endParaRPr kumimoji="1" lang="en-US" altLang="ja-JP" sz="1200">
            <a:latin typeface="ＭＳ ゴシック"/>
            <a:ea typeface="ＭＳ ゴシック"/>
          </a:endParaRPr>
        </a:p>
        <a:p>
          <a:r>
            <a:rPr kumimoji="1" lang="ja-JP" altLang="en-US" sz="1200">
              <a:latin typeface="ＭＳ ゴシック"/>
              <a:ea typeface="ＭＳ ゴシック"/>
            </a:rPr>
            <a:t>〇今後の見通し</a:t>
          </a:r>
          <a:endParaRPr kumimoji="1" lang="en-US" altLang="ja-JP" sz="1200">
            <a:latin typeface="ＭＳ ゴシック"/>
            <a:ea typeface="ＭＳ ゴシック"/>
          </a:endParaRPr>
        </a:p>
        <a:p>
          <a:r>
            <a:rPr kumimoji="1" lang="ja-JP" altLang="en-US" sz="1200">
              <a:latin typeface="ＭＳ ゴシック"/>
              <a:ea typeface="ＭＳ ゴシック"/>
            </a:rPr>
            <a:t>　早期健全化基準未満ではあるが、財政状況を勘案しながら任意繰上償還の実施を検討するとともに、</a:t>
          </a:r>
          <a:r>
            <a:rPr kumimoji="1" lang="ja-JP" altLang="en-US" sz="1200">
              <a:solidFill>
                <a:schemeClr val="tx1"/>
              </a:solidFill>
              <a:latin typeface="ＭＳ ゴシック"/>
              <a:ea typeface="ＭＳ ゴシック"/>
            </a:rPr>
            <a:t>地方債の新規発行の精査などにより、比率の改善を図る。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tx1"/>
              </a:solidFill>
              <a:effectLst/>
              <a:latin typeface="ＭＳ ゴシック"/>
              <a:ea typeface="ＭＳ ゴシック"/>
              <a:cs typeface="+mn-cs"/>
            </a:rPr>
            <a:t>　本市では、満期一括償還の地方債を発行していないため、減債基金残高と減債基金積立相当額に該当する数値はありません。</a:t>
          </a:r>
          <a:r>
            <a:rPr lang="ja-JP" altLang="en-US" sz="1000">
              <a:solidFill>
                <a:schemeClr val="tx1"/>
              </a:solidFill>
              <a:effectLst/>
              <a:latin typeface="ＭＳ ゴシック"/>
              <a:ea typeface="ＭＳ ゴシック"/>
            </a:rPr>
            <a:t> </a:t>
          </a:r>
        </a:p>
        <a:p>
          <a:r>
            <a:rPr lang="ja-JP" altLang="en-US" sz="1100">
              <a:solidFill>
                <a:srgbClr val="FF0000"/>
              </a:solidFill>
              <a:effectLst/>
              <a:latin typeface="+mn-lt"/>
              <a:ea typeface="+mn-ea"/>
              <a:cs typeface="+mn-cs"/>
            </a:rPr>
            <a:t> </a:t>
          </a:r>
          <a:r>
            <a:rPr lang="ja-JP" altLang="en-US" sz="1000">
              <a:solidFill>
                <a:srgbClr val="FF0000"/>
              </a:solidFill>
              <a:effectLst/>
            </a:rPr>
            <a:t> </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〇一般会計等に係る地方債の残高</a:t>
          </a:r>
          <a:endParaRPr kumimoji="1" lang="en-US" altLang="ja-JP" sz="1050">
            <a:latin typeface="ＭＳ ゴシック"/>
            <a:ea typeface="ＭＳ ゴシック"/>
          </a:endParaRPr>
        </a:p>
        <a:p>
          <a:r>
            <a:rPr kumimoji="1" lang="ja-JP" altLang="en-US" sz="1050">
              <a:latin typeface="ＭＳ ゴシック"/>
              <a:ea typeface="ＭＳ ゴシック"/>
            </a:rPr>
            <a:t>　元利償還の終了や</a:t>
          </a:r>
          <a:r>
            <a:rPr kumimoji="1" lang="en-US" altLang="ja-JP" sz="1050">
              <a:latin typeface="ＭＳ ゴシック"/>
              <a:ea typeface="ＭＳ ゴシック"/>
            </a:rPr>
            <a:t>19</a:t>
          </a:r>
          <a:r>
            <a:rPr kumimoji="1" lang="ja-JP" altLang="en-US" sz="1050">
              <a:latin typeface="ＭＳ ゴシック"/>
              <a:ea typeface="ＭＳ ゴシック"/>
            </a:rPr>
            <a:t>年度から実施している任意繰上償還により着実に減少している。</a:t>
          </a:r>
          <a:endParaRPr kumimoji="1" lang="en-US" altLang="ja-JP" sz="1050">
            <a:latin typeface="ＭＳ ゴシック"/>
            <a:ea typeface="ＭＳ ゴシック"/>
          </a:endParaRPr>
        </a:p>
        <a:p>
          <a:endParaRPr kumimoji="1" lang="en-US" altLang="ja-JP" sz="1050">
            <a:latin typeface="ＭＳ ゴシック"/>
            <a:ea typeface="ＭＳ ゴシック"/>
          </a:endParaRPr>
        </a:p>
        <a:p>
          <a:r>
            <a:rPr kumimoji="1" lang="ja-JP" altLang="en-US" sz="1050">
              <a:latin typeface="ＭＳ ゴシック"/>
              <a:ea typeface="ＭＳ ゴシック"/>
            </a:rPr>
            <a:t>〇公営企業債等繰入見込額</a:t>
          </a:r>
          <a:endParaRPr kumimoji="1" lang="en-US" altLang="ja-JP" sz="1050">
            <a:latin typeface="ＭＳ ゴシック"/>
            <a:ea typeface="ＭＳ ゴシック"/>
          </a:endParaRPr>
        </a:p>
        <a:p>
          <a:r>
            <a:rPr kumimoji="1" lang="ja-JP" altLang="en-US" sz="1050">
              <a:latin typeface="ＭＳ ゴシック"/>
              <a:ea typeface="ＭＳ ゴシック"/>
            </a:rPr>
            <a:t>　公共下水道事業が継続中ではあるものの、資本費平準化債の発行により繰入金の平準化を図っているため、</a:t>
          </a:r>
          <a:r>
            <a:rPr kumimoji="1" lang="en-US" altLang="ja-JP" sz="1050">
              <a:solidFill>
                <a:schemeClr val="tx1"/>
              </a:solidFill>
              <a:latin typeface="ＭＳ ゴシック"/>
              <a:ea typeface="ＭＳ ゴシック"/>
            </a:rPr>
            <a:t>30</a:t>
          </a:r>
          <a:r>
            <a:rPr kumimoji="1" lang="ja-JP" altLang="en-US" sz="1050">
              <a:solidFill>
                <a:schemeClr val="tx1"/>
              </a:solidFill>
              <a:latin typeface="ＭＳ ゴシック"/>
              <a:ea typeface="ＭＳ ゴシック"/>
            </a:rPr>
            <a:t>年度は微増したが、</a:t>
          </a:r>
          <a:r>
            <a:rPr kumimoji="1" lang="en-US" altLang="ja-JP" sz="1050">
              <a:latin typeface="ＭＳ ゴシック"/>
              <a:ea typeface="ＭＳ ゴシック"/>
            </a:rPr>
            <a:t>27</a:t>
          </a:r>
          <a:r>
            <a:rPr kumimoji="1" lang="ja-JP" altLang="en-US" sz="1050">
              <a:latin typeface="ＭＳ ゴシック"/>
              <a:ea typeface="ＭＳ ゴシック"/>
            </a:rPr>
            <a:t>年度以降は減少傾向で推移している。</a:t>
          </a:r>
          <a:endParaRPr kumimoji="1" lang="en-US" altLang="ja-JP" sz="1050">
            <a:latin typeface="ＭＳ ゴシック"/>
            <a:ea typeface="ＭＳ ゴシック"/>
          </a:endParaRPr>
        </a:p>
        <a:p>
          <a:endParaRPr kumimoji="1" lang="en-US" altLang="ja-JP" sz="1050">
            <a:latin typeface="ＭＳ ゴシック"/>
            <a:ea typeface="ＭＳ ゴシック"/>
          </a:endParaRPr>
        </a:p>
        <a:p>
          <a:r>
            <a:rPr kumimoji="1" lang="ja-JP" altLang="en-US" sz="1050">
              <a:latin typeface="ＭＳ ゴシック"/>
              <a:ea typeface="ＭＳ ゴシック"/>
            </a:rPr>
            <a:t>〇充当可能財源等</a:t>
          </a:r>
          <a:endParaRPr kumimoji="1" lang="en-US" altLang="ja-JP" sz="1050">
            <a:latin typeface="ＭＳ ゴシック"/>
            <a:ea typeface="ＭＳ ゴシック"/>
          </a:endParaRPr>
        </a:p>
        <a:p>
          <a:r>
            <a:rPr kumimoji="1" lang="ja-JP" altLang="en-US" sz="1050">
              <a:latin typeface="ＭＳ ゴシック"/>
              <a:ea typeface="ＭＳ ゴシック"/>
            </a:rPr>
            <a:t>　直近</a:t>
          </a:r>
          <a:r>
            <a:rPr kumimoji="1" lang="en-US" altLang="ja-JP" sz="1050">
              <a:latin typeface="ＭＳ ゴシック"/>
              <a:ea typeface="ＭＳ ゴシック"/>
            </a:rPr>
            <a:t>5</a:t>
          </a:r>
          <a:r>
            <a:rPr kumimoji="1" lang="ja-JP" altLang="en-US" sz="1050">
              <a:latin typeface="ＭＳ ゴシック"/>
              <a:ea typeface="ＭＳ ゴシック"/>
            </a:rPr>
            <a:t>年間で充当可能財源は横ばいだが、今後は普通交付税の段階的縮減による財源不足により、基金を取り崩しての財政運営となることが予想される。</a:t>
          </a:r>
          <a:endParaRPr kumimoji="1" lang="en-US" altLang="ja-JP" sz="1050">
            <a:latin typeface="ＭＳ ゴシック"/>
            <a:ea typeface="ＭＳ ゴシック"/>
          </a:endParaRPr>
        </a:p>
        <a:p>
          <a:endParaRPr kumimoji="1" lang="en-US" altLang="ja-JP" sz="1050">
            <a:latin typeface="ＭＳ ゴシック"/>
            <a:ea typeface="ＭＳ ゴシック"/>
          </a:endParaRPr>
        </a:p>
        <a:p>
          <a:r>
            <a:rPr kumimoji="1" lang="ja-JP" altLang="en-US" sz="1050">
              <a:latin typeface="ＭＳ ゴシック"/>
              <a:ea typeface="ＭＳ ゴシック"/>
            </a:rPr>
            <a:t>〇今後の見通し</a:t>
          </a:r>
          <a:endParaRPr kumimoji="1" lang="en-US" altLang="ja-JP" sz="1050">
            <a:latin typeface="ＭＳ ゴシック"/>
            <a:ea typeface="ＭＳ ゴシック"/>
          </a:endParaRPr>
        </a:p>
        <a:p>
          <a:r>
            <a:rPr kumimoji="1" lang="ja-JP" altLang="en-US" sz="1050">
              <a:latin typeface="ＭＳ ゴシック"/>
              <a:ea typeface="ＭＳ ゴシック"/>
            </a:rPr>
            <a:t>　早期健全化基準未満ではあるが、今後、充当可能財源等の減少は避けられないことから、財政状況を勘案しながら市債の新規発行の精査等により比率の改善を図り、また、公営企業においても、一般会計からの繰入金に依存しないよう料金改定を行うなど経営改善も併せて実施することで、将来負担の軽減に努める。</a:t>
          </a:r>
          <a:endParaRPr kumimoji="1" lang="en-US" altLang="ja-JP" sz="105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秋田県にかほ市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地方交付税の減収や一般財源による繰上償還の実施、企業</a:t>
          </a:r>
          <a:r>
            <a:rPr kumimoji="1" lang="ja-JP" altLang="en-US" sz="1300">
              <a:solidFill>
                <a:schemeClr val="tx1"/>
              </a:solidFill>
              <a:effectLst/>
              <a:latin typeface="ＭＳ ゴシック"/>
              <a:ea typeface="ＭＳ ゴシック"/>
              <a:cs typeface="+mn-cs"/>
            </a:rPr>
            <a:t>立地用地の</a:t>
          </a:r>
          <a:r>
            <a:rPr kumimoji="1" lang="ja-JP" altLang="en-US" sz="1300">
              <a:solidFill>
                <a:schemeClr val="dk1"/>
              </a:solidFill>
              <a:effectLst/>
              <a:latin typeface="ＭＳ ゴシック"/>
              <a:ea typeface="ＭＳ ゴシック"/>
              <a:cs typeface="+mn-cs"/>
            </a:rPr>
            <a:t>造成に係る費用の増などにより「財政調整基金」から</a:t>
          </a:r>
          <a:r>
            <a:rPr kumimoji="1" lang="en-US" altLang="ja-JP" sz="1300">
              <a:solidFill>
                <a:schemeClr val="dk1"/>
              </a:solidFill>
              <a:effectLst/>
              <a:latin typeface="ＭＳ ゴシック"/>
              <a:ea typeface="ＭＳ ゴシック"/>
              <a:cs typeface="+mn-cs"/>
            </a:rPr>
            <a:t>78</a:t>
          </a:r>
          <a:r>
            <a:rPr kumimoji="1" lang="ja-JP" altLang="en-US" sz="1300">
              <a:solidFill>
                <a:schemeClr val="dk1"/>
              </a:solidFill>
              <a:effectLst/>
              <a:latin typeface="ＭＳ ゴシック"/>
              <a:ea typeface="ＭＳ ゴシック"/>
              <a:cs typeface="+mn-cs"/>
            </a:rPr>
            <a:t>百万円、ジオ</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パーク推進事業等への充当財源として「地域振興基金」を</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百万円、観光施設の改修工事</a:t>
          </a:r>
          <a:r>
            <a:rPr kumimoji="1" lang="ja-JP" altLang="en-US" sz="1300">
              <a:solidFill>
                <a:schemeClr val="tx1"/>
              </a:solidFill>
              <a:effectLst/>
              <a:latin typeface="ＭＳ ゴシック"/>
              <a:ea typeface="ＭＳ ゴシック"/>
              <a:cs typeface="+mn-cs"/>
            </a:rPr>
            <a:t>に伴い「観光振興基金」を</a:t>
          </a:r>
          <a:r>
            <a:rPr kumimoji="1" lang="en-US" altLang="ja-JP" sz="1300">
              <a:solidFill>
                <a:schemeClr val="tx1"/>
              </a:solidFill>
              <a:effectLst/>
              <a:latin typeface="ＭＳ ゴシック"/>
              <a:ea typeface="ＭＳ ゴシック"/>
              <a:cs typeface="+mn-cs"/>
            </a:rPr>
            <a:t>16</a:t>
          </a:r>
          <a:r>
            <a:rPr kumimoji="1" lang="ja-JP" altLang="en-US" sz="1300">
              <a:solidFill>
                <a:schemeClr val="tx1"/>
              </a:solidFill>
              <a:effectLst/>
              <a:latin typeface="ＭＳ ゴシック"/>
              <a:ea typeface="ＭＳ ゴシック"/>
              <a:cs typeface="+mn-cs"/>
            </a:rPr>
            <a:t>百万円取り崩した一</a:t>
          </a:r>
          <a:endParaRPr kumimoji="1" lang="en-US" altLang="ja-JP" sz="1300">
            <a:solidFill>
              <a:schemeClr val="tx1"/>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方、「財政調整基金」へ運用収入</a:t>
          </a:r>
          <a:r>
            <a:rPr kumimoji="1" lang="en-US" altLang="ja-JP" sz="1300">
              <a:solidFill>
                <a:schemeClr val="tx1"/>
              </a:solidFill>
              <a:effectLst/>
              <a:latin typeface="ＭＳ ゴシック"/>
              <a:ea typeface="ＭＳ ゴシック"/>
              <a:cs typeface="+mn-cs"/>
            </a:rPr>
            <a:t>6</a:t>
          </a:r>
          <a:r>
            <a:rPr kumimoji="1" lang="ja-JP" altLang="en-US" sz="1300">
              <a:solidFill>
                <a:schemeClr val="tx1"/>
              </a:solidFill>
              <a:effectLst/>
              <a:latin typeface="ＭＳ ゴシック"/>
              <a:ea typeface="ＭＳ ゴシック"/>
              <a:cs typeface="+mn-cs"/>
            </a:rPr>
            <a:t>百万円、「地域振興基金」の運用収入</a:t>
          </a:r>
          <a:r>
            <a:rPr kumimoji="1" lang="en-US" altLang="ja-JP" sz="1300">
              <a:solidFill>
                <a:schemeClr val="tx1"/>
              </a:solidFill>
              <a:effectLst/>
              <a:latin typeface="ＭＳ ゴシック"/>
              <a:ea typeface="ＭＳ ゴシック"/>
              <a:cs typeface="+mn-cs"/>
            </a:rPr>
            <a:t>6</a:t>
          </a:r>
          <a:r>
            <a:rPr kumimoji="1" lang="ja-JP" altLang="en-US" sz="1300">
              <a:solidFill>
                <a:schemeClr val="tx1"/>
              </a:solidFill>
              <a:effectLst/>
              <a:latin typeface="ＭＳ ゴシック"/>
              <a:ea typeface="ＭＳ ゴシック"/>
              <a:cs typeface="+mn-cs"/>
            </a:rPr>
            <a:t>百万円、「社会教育施設整備基金」へ定額積立</a:t>
          </a:r>
          <a:r>
            <a:rPr kumimoji="1" lang="en-US" altLang="ja-JP" sz="1300">
              <a:solidFill>
                <a:schemeClr val="tx1"/>
              </a:solidFill>
              <a:effectLst/>
              <a:latin typeface="ＭＳ ゴシック"/>
              <a:ea typeface="ＭＳ ゴシック"/>
              <a:cs typeface="+mn-cs"/>
            </a:rPr>
            <a:t>50</a:t>
          </a:r>
          <a:r>
            <a:rPr kumimoji="1" lang="ja-JP" altLang="en-US" sz="1300">
              <a:solidFill>
                <a:schemeClr val="tx1"/>
              </a:solidFill>
              <a:effectLst/>
              <a:latin typeface="ＭＳ ゴシック"/>
              <a:ea typeface="ＭＳ ゴシック"/>
              <a:cs typeface="+mn-cs"/>
            </a:rPr>
            <a:t>百万円、「観光</a:t>
          </a:r>
          <a:endParaRPr kumimoji="1" lang="en-US" altLang="ja-JP" sz="1300">
            <a:solidFill>
              <a:schemeClr val="tx1"/>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振興基金」へ市内観光施設の使用料等</a:t>
          </a:r>
          <a:r>
            <a:rPr kumimoji="1" lang="en-US" altLang="ja-JP" sz="1300">
              <a:solidFill>
                <a:schemeClr val="tx1"/>
              </a:solidFill>
              <a:effectLst/>
              <a:latin typeface="ＭＳ ゴシック"/>
              <a:ea typeface="ＭＳ ゴシック"/>
              <a:cs typeface="+mn-cs"/>
            </a:rPr>
            <a:t>18</a:t>
          </a:r>
          <a:r>
            <a:rPr kumimoji="1" lang="ja-JP" altLang="en-US" sz="1300">
              <a:solidFill>
                <a:schemeClr val="tx1"/>
              </a:solidFill>
              <a:effectLst/>
              <a:latin typeface="ＭＳ ゴシック"/>
              <a:ea typeface="ＭＳ ゴシック"/>
              <a:cs typeface="+mn-cs"/>
            </a:rPr>
            <a:t>百万円を積み立てたことなどにより、基金全体としては残高</a:t>
          </a:r>
          <a:r>
            <a:rPr kumimoji="1" lang="en-US" altLang="ja-JP" sz="1300">
              <a:solidFill>
                <a:schemeClr val="tx1"/>
              </a:solidFill>
              <a:effectLst/>
              <a:latin typeface="ＭＳ ゴシック"/>
              <a:ea typeface="ＭＳ ゴシック"/>
              <a:cs typeface="+mn-cs"/>
            </a:rPr>
            <a:t>4,733</a:t>
          </a:r>
          <a:r>
            <a:rPr kumimoji="1" lang="ja-JP" altLang="en-US" sz="1300">
              <a:solidFill>
                <a:schemeClr val="tx1"/>
              </a:solidFill>
              <a:effectLst/>
              <a:latin typeface="ＭＳ ゴシック"/>
              <a:ea typeface="ＭＳ ゴシック"/>
              <a:cs typeface="+mn-cs"/>
            </a:rPr>
            <a:t>百万円の</a:t>
          </a:r>
          <a:r>
            <a:rPr kumimoji="1" lang="en-US" altLang="ja-JP" sz="1300">
              <a:solidFill>
                <a:schemeClr val="tx1"/>
              </a:solidFill>
              <a:effectLst/>
              <a:latin typeface="ＭＳ ゴシック"/>
              <a:ea typeface="ＭＳ ゴシック"/>
              <a:cs typeface="+mn-cs"/>
            </a:rPr>
            <a:t>122</a:t>
          </a:r>
          <a:r>
            <a:rPr kumimoji="1" lang="ja-JP" altLang="en-US" sz="1300">
              <a:solidFill>
                <a:schemeClr val="tx1"/>
              </a:solidFill>
              <a:effectLst/>
              <a:latin typeface="ＭＳ ゴシック"/>
              <a:ea typeface="ＭＳ ゴシック"/>
              <a:cs typeface="+mn-cs"/>
            </a:rPr>
            <a:t>百万円の減となった。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「社会教育施設整備基金」、「山﨑科学教育振興基金」など施設整備の財源に充てるために積み立てている基金が多く、現時点では繰り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入れを予定している事業がないことから、短期的には微増で推移してきたが、地方交付税の減収、施設の老朽化による維持管理費の増等に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より取り崩しは年々増加することが見込まれる。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・地域振興基金：市民の連帯強化及び地域振興に係る施策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・社会教育施設整備基金：社会教育施設（図書館複合施設等）の整備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・山﨑科学教育振興基金：フェライト子ども科学館及び学校教育を通じて、科学的な知識及び想像力を養い、次代に貢献しうる優位な人間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の育成を図る施策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・白瀬南極探検隊記念館施設整備基金：白瀬南極探検隊記念館の施設整備及び周辺環境の整備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・観光振興基金：観光施設（道の駅きさかた中核施設「ねむの丘」、温泉保養センター「はまなす」、にかほ市観光拠点センター「にか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ほっと」等）の整備、誘客促進等観光振興を図る施策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・地域振興基金：ジオパーク推進事業、地域振興交付金事業、福祉医療助成事業等の財源として</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百万円取り崩した一方で、基金の運用収</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入を</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百万円積み立てたことによる減少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・観光振興基金：観光施設（道の駅きさかた中核施設「ねむの丘」及び温泉保養センター「はまなす」）の改修工事の財源として</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取り崩した一方で、観光施設（観光拠点センター「にかほっと」、道の駅きさかた中核施設「ねむの丘」、温泉保養セン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ター「はまなす」）の施設使用料</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・地域振興基金：毎年度</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百万円の取り崩しを予定しており、基金利子分を積み立てる予定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・観光振興基金：観光施設改修工事等の財源として令和元年度は</a:t>
          </a:r>
          <a:r>
            <a:rPr kumimoji="1" lang="en-US" altLang="ja-JP" sz="1300">
              <a:solidFill>
                <a:schemeClr val="dk1"/>
              </a:solidFill>
              <a:effectLst/>
              <a:latin typeface="ＭＳ ゴシック"/>
              <a:ea typeface="ＭＳ ゴシック"/>
              <a:cs typeface="+mn-cs"/>
            </a:rPr>
            <a:t>76</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百万円の取り崩しを予定しており、施設の老朽化が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進んでいることから、今後取り崩し額は増加する見込み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・普通交付税の合併算定替による特例措置の縮減開始に伴う減収対策としての取り崩し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・一般財源による繰上償還の実施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・企業立地造成に係る費用の増加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％程度となるように努めることとしている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・市税や地方交付税の減収や災害等特別の事業による財源不足を補てんするため、毎年</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億円程度を目途に積み立てることが見込まれる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・基金残高は現在高い水準であるが、今後、市税や地方交付税の減収対策により減少していく見込である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地方債の任意繰上償還の財源として全額取り崩しを行った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今後、積立は行わない見込である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24,615
241.13
13,953,545
13,686,529
189,933
9,187,769
15,125,599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有形固定資産減価償却率は、類似団体平均を大きく下回っている。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これは、有形固定資産の約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割を占める道路等の工作物について、供用開始年月日が不明なものが多く、合併時の平成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年を供用開始としているため、全体の償却率が低くなっている。一方で、建物については老朽化が進んでおり、償却率が</a:t>
          </a:r>
          <a:r>
            <a:rPr kumimoji="1" lang="en-US" altLang="ja-JP" sz="1050">
              <a:latin typeface="ＭＳ Ｐゴシック" panose="020B0600070205080204" pitchFamily="50" charset="-128"/>
              <a:ea typeface="ＭＳ Ｐゴシック" panose="020B0600070205080204" pitchFamily="50" charset="-128"/>
            </a:rPr>
            <a:t>58.2</a:t>
          </a:r>
          <a:r>
            <a:rPr kumimoji="1" lang="ja-JP" altLang="en-US" sz="1050">
              <a:latin typeface="ＭＳ Ｐゴシック" panose="020B0600070205080204" pitchFamily="50" charset="-128"/>
              <a:ea typeface="ＭＳ Ｐゴシック" panose="020B0600070205080204" pitchFamily="50" charset="-128"/>
            </a:rPr>
            <a:t>％で高い水準にある。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今後は、公共施設等総合管理計画に基づき、予防保全型の維持管理により各施設の長寿命化を図るとともに、統廃合についても検討を行っていく。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67"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151765</xdr:rowOff>
    </xdr:from>
    <xdr:to>
      <xdr:col>11</xdr:col>
      <xdr:colOff>187325</xdr:colOff>
      <xdr:row>30</xdr:row>
      <xdr:rowOff>81915</xdr:rowOff>
    </xdr:to>
    <xdr:sp macro="" textlink="">
      <xdr:nvSpPr>
        <xdr:cNvPr id="71" name="フローチャート: 判断 70"/>
        <xdr:cNvSpPr/>
      </xdr:nvSpPr>
      <xdr:spPr>
        <a:xfrm>
          <a:off x="247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7" name="楕円 76"/>
        <xdr:cNvSpPr/>
      </xdr:nvSpPr>
      <xdr:spPr>
        <a:xfrm>
          <a:off x="47117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44594</xdr:rowOff>
    </xdr:from>
    <xdr:ext cx="405111" cy="259045"/>
    <xdr:sp macro="" textlink="">
      <xdr:nvSpPr>
        <xdr:cNvPr id="78" name="有形固定資産減価償却率該当値テキスト"/>
        <xdr:cNvSpPr txBox="1"/>
      </xdr:nvSpPr>
      <xdr:spPr>
        <a:xfrm>
          <a:off x="4813300" y="630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1397</xdr:rowOff>
    </xdr:from>
    <xdr:to>
      <xdr:col>19</xdr:col>
      <xdr:colOff>187325</xdr:colOff>
      <xdr:row>33</xdr:row>
      <xdr:rowOff>102997</xdr:rowOff>
    </xdr:to>
    <xdr:sp macro="" textlink="">
      <xdr:nvSpPr>
        <xdr:cNvPr id="79" name="楕円 78"/>
        <xdr:cNvSpPr/>
      </xdr:nvSpPr>
      <xdr:spPr>
        <a:xfrm>
          <a:off x="4000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9017</xdr:rowOff>
    </xdr:from>
    <xdr:to>
      <xdr:col>23</xdr:col>
      <xdr:colOff>85725</xdr:colOff>
      <xdr:row>33</xdr:row>
      <xdr:rowOff>52197</xdr:rowOff>
    </xdr:to>
    <xdr:cxnSp macro="">
      <xdr:nvCxnSpPr>
        <xdr:cNvPr id="80" name="直線コネクタ 79"/>
        <xdr:cNvCxnSpPr/>
      </xdr:nvCxnSpPr>
      <xdr:spPr>
        <a:xfrm flipV="1">
          <a:off x="4051300" y="643839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42418</xdr:rowOff>
    </xdr:from>
    <xdr:to>
      <xdr:col>15</xdr:col>
      <xdr:colOff>187325</xdr:colOff>
      <xdr:row>33</xdr:row>
      <xdr:rowOff>144018</xdr:rowOff>
    </xdr:to>
    <xdr:sp macro="" textlink="">
      <xdr:nvSpPr>
        <xdr:cNvPr id="81" name="楕円 80"/>
        <xdr:cNvSpPr/>
      </xdr:nvSpPr>
      <xdr:spPr>
        <a:xfrm>
          <a:off x="3238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52197</xdr:rowOff>
    </xdr:from>
    <xdr:to>
      <xdr:col>19</xdr:col>
      <xdr:colOff>136525</xdr:colOff>
      <xdr:row>33</xdr:row>
      <xdr:rowOff>93218</xdr:rowOff>
    </xdr:to>
    <xdr:cxnSp macro="">
      <xdr:nvCxnSpPr>
        <xdr:cNvPr id="82" name="直線コネクタ 81"/>
        <xdr:cNvCxnSpPr/>
      </xdr:nvCxnSpPr>
      <xdr:spPr>
        <a:xfrm flipV="1">
          <a:off x="3289300" y="6481572"/>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83"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4"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85" name="n_3ave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94124</xdr:rowOff>
    </xdr:from>
    <xdr:ext cx="405111" cy="259045"/>
    <xdr:sp macro="" textlink="">
      <xdr:nvSpPr>
        <xdr:cNvPr id="86" name="n_1mainValue有形固定資産減価償却率"/>
        <xdr:cNvSpPr txBox="1"/>
      </xdr:nvSpPr>
      <xdr:spPr>
        <a:xfrm>
          <a:off x="3836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135145</xdr:rowOff>
    </xdr:from>
    <xdr:ext cx="405111" cy="259045"/>
    <xdr:sp macro="" textlink="">
      <xdr:nvSpPr>
        <xdr:cNvPr id="87" name="n_2mainValue有形固定資産減価償却率"/>
        <xdr:cNvSpPr txBox="1"/>
      </xdr:nvSpPr>
      <xdr:spPr>
        <a:xfrm>
          <a:off x="3086744" y="65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債務償還比率は、類似団体平均を</a:t>
          </a:r>
          <a:r>
            <a:rPr kumimoji="1" lang="en-US" altLang="ja-JP" sz="1050">
              <a:latin typeface="ＭＳ Ｐゴシック" panose="020B0600070205080204" pitchFamily="50" charset="-128"/>
              <a:ea typeface="ＭＳ Ｐゴシック" panose="020B0600070205080204" pitchFamily="50" charset="-128"/>
            </a:rPr>
            <a:t>149.3</a:t>
          </a:r>
          <a:r>
            <a:rPr kumimoji="1" lang="ja-JP" altLang="en-US" sz="1050">
              <a:latin typeface="ＭＳ Ｐゴシック" panose="020B0600070205080204" pitchFamily="50" charset="-128"/>
              <a:ea typeface="ＭＳ Ｐゴシック" panose="020B0600070205080204" pitchFamily="50" charset="-128"/>
            </a:rPr>
            <a:t>％上回っているが、前年度比で</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改善した。市税や普通交付税など経常一般財源（分母）が減少傾向にあるが、熱回収施設や観光拠点センターなどの大型建設事業を実施しながらも、任意繰上償還の継続的な実施により地方債残高などの分子が分母以上に減少したことが改善要因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今後も分母の減少は避けられないと見込まれるため、地方債の新規発行の精査や職員数の適正管理による退職手当引当金等の将来負担額の抑制とともに基金残高の確保を図り分子の抑制に努める。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6" name="直線コネクタ 115"/>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9"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0" name="直線コネクタ 119"/>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1" name="債務償還比率平均値テキスト"/>
        <xdr:cNvSpPr txBox="1"/>
      </xdr:nvSpPr>
      <xdr:spPr>
        <a:xfrm>
          <a:off x="14846300" y="597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2" name="フローチャート: 判断 121"/>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3" name="フローチャート: 判断 122"/>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76800</xdr:rowOff>
    </xdr:from>
    <xdr:to>
      <xdr:col>76</xdr:col>
      <xdr:colOff>73025</xdr:colOff>
      <xdr:row>30</xdr:row>
      <xdr:rowOff>6950</xdr:rowOff>
    </xdr:to>
    <xdr:sp macro="" textlink="">
      <xdr:nvSpPr>
        <xdr:cNvPr id="129" name="楕円 128"/>
        <xdr:cNvSpPr/>
      </xdr:nvSpPr>
      <xdr:spPr>
        <a:xfrm>
          <a:off x="14744700" y="58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99677</xdr:rowOff>
    </xdr:from>
    <xdr:ext cx="469744" cy="259045"/>
    <xdr:sp macro="" textlink="">
      <xdr:nvSpPr>
        <xdr:cNvPr id="130" name="債務償還比率該当値テキスト"/>
        <xdr:cNvSpPr txBox="1"/>
      </xdr:nvSpPr>
      <xdr:spPr>
        <a:xfrm>
          <a:off x="14846300" y="56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70803</xdr:rowOff>
    </xdr:from>
    <xdr:to>
      <xdr:col>72</xdr:col>
      <xdr:colOff>123825</xdr:colOff>
      <xdr:row>30</xdr:row>
      <xdr:rowOff>953</xdr:rowOff>
    </xdr:to>
    <xdr:sp macro="" textlink="">
      <xdr:nvSpPr>
        <xdr:cNvPr id="131" name="楕円 130"/>
        <xdr:cNvSpPr/>
      </xdr:nvSpPr>
      <xdr:spPr>
        <a:xfrm>
          <a:off x="14033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121603</xdr:rowOff>
    </xdr:from>
    <xdr:to>
      <xdr:col>76</xdr:col>
      <xdr:colOff>22225</xdr:colOff>
      <xdr:row>29</xdr:row>
      <xdr:rowOff>127600</xdr:rowOff>
    </xdr:to>
    <xdr:cxnSp macro="">
      <xdr:nvCxnSpPr>
        <xdr:cNvPr id="132" name="直線コネクタ 131"/>
        <xdr:cNvCxnSpPr/>
      </xdr:nvCxnSpPr>
      <xdr:spPr>
        <a:xfrm>
          <a:off x="14084300" y="5865178"/>
          <a:ext cx="711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3"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17480</xdr:rowOff>
    </xdr:from>
    <xdr:ext cx="469744" cy="259045"/>
    <xdr:sp macro="" textlink="">
      <xdr:nvSpPr>
        <xdr:cNvPr id="134" name="n_1mainValue債務償還比率"/>
        <xdr:cNvSpPr txBox="1"/>
      </xdr:nvSpPr>
      <xdr:spPr>
        <a:xfrm>
          <a:off x="13836727"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24,615
241.13
13,953,545
13,686,529
189,933
9,187,769
15,125,599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50165</xdr:rowOff>
    </xdr:from>
    <xdr:to>
      <xdr:col>10</xdr:col>
      <xdr:colOff>165100</xdr:colOff>
      <xdr:row>38</xdr:row>
      <xdr:rowOff>151765</xdr:rowOff>
    </xdr:to>
    <xdr:sp macro="" textlink="">
      <xdr:nvSpPr>
        <xdr:cNvPr id="65" name="フローチャート: 判断 64"/>
        <xdr:cNvSpPr/>
      </xdr:nvSpPr>
      <xdr:spPr>
        <a:xfrm>
          <a:off x="1968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1" name="楕円 70"/>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macro="" textlink="">
      <xdr:nvSpPr>
        <xdr:cNvPr id="72" name="【道路】&#10;有形固定資産減価償却率該当値テキスト"/>
        <xdr:cNvSpPr txBox="1"/>
      </xdr:nvSpPr>
      <xdr:spPr>
        <a:xfrm>
          <a:off x="4673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120650</xdr:rowOff>
    </xdr:from>
    <xdr:to>
      <xdr:col>20</xdr:col>
      <xdr:colOff>38100</xdr:colOff>
      <xdr:row>42</xdr:row>
      <xdr:rowOff>50800</xdr:rowOff>
    </xdr:to>
    <xdr:sp macro="" textlink="">
      <xdr:nvSpPr>
        <xdr:cNvPr id="73" name="楕円 72"/>
        <xdr:cNvSpPr/>
      </xdr:nvSpPr>
      <xdr:spPr>
        <a:xfrm>
          <a:off x="3746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42</xdr:row>
      <xdr:rowOff>0</xdr:rowOff>
    </xdr:to>
    <xdr:cxnSp macro="">
      <xdr:nvCxnSpPr>
        <xdr:cNvPr id="74" name="直線コネクタ 73"/>
        <xdr:cNvCxnSpPr/>
      </xdr:nvCxnSpPr>
      <xdr:spPr>
        <a:xfrm flipV="1">
          <a:off x="3797300" y="716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5" name="楕円 74"/>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0</xdr:rowOff>
    </xdr:from>
    <xdr:to>
      <xdr:col>19</xdr:col>
      <xdr:colOff>177800</xdr:colOff>
      <xdr:row>42</xdr:row>
      <xdr:rowOff>38100</xdr:rowOff>
    </xdr:to>
    <xdr:cxnSp macro="">
      <xdr:nvCxnSpPr>
        <xdr:cNvPr id="76" name="直線コネクタ 75"/>
        <xdr:cNvCxnSpPr/>
      </xdr:nvCxnSpPr>
      <xdr:spPr>
        <a:xfrm flipV="1">
          <a:off x="2908300" y="720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7"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8"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168292</xdr:rowOff>
    </xdr:from>
    <xdr:ext cx="405111" cy="259045"/>
    <xdr:sp macro="" textlink="">
      <xdr:nvSpPr>
        <xdr:cNvPr id="79" name="n_3aveValue【道路】&#10;有形固定資産減価償却率"/>
        <xdr:cNvSpPr txBox="1"/>
      </xdr:nvSpPr>
      <xdr:spPr>
        <a:xfrm>
          <a:off x="18167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41927</xdr:rowOff>
    </xdr:from>
    <xdr:ext cx="405111" cy="259045"/>
    <xdr:sp macro="" textlink="">
      <xdr:nvSpPr>
        <xdr:cNvPr id="80" name="n_1mainValue【道路】&#10;有形固定資産減価償却率"/>
        <xdr:cNvSpPr txBox="1"/>
      </xdr:nvSpPr>
      <xdr:spPr>
        <a:xfrm>
          <a:off x="35820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80027</xdr:rowOff>
    </xdr:from>
    <xdr:ext cx="405111" cy="259045"/>
    <xdr:sp macro="" textlink="">
      <xdr:nvSpPr>
        <xdr:cNvPr id="81" name="n_2mainValue【道路】&#10;有形固定資産減価償却率"/>
        <xdr:cNvSpPr txBox="1"/>
      </xdr:nvSpPr>
      <xdr:spPr>
        <a:xfrm>
          <a:off x="27057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0"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13836</xdr:rowOff>
    </xdr:from>
    <xdr:to>
      <xdr:col>41</xdr:col>
      <xdr:colOff>101600</xdr:colOff>
      <xdr:row>40</xdr:row>
      <xdr:rowOff>115436</xdr:rowOff>
    </xdr:to>
    <xdr:sp macro="" textlink="">
      <xdr:nvSpPr>
        <xdr:cNvPr id="114" name="フローチャート: 判断 113"/>
        <xdr:cNvSpPr/>
      </xdr:nvSpPr>
      <xdr:spPr>
        <a:xfrm>
          <a:off x="7810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128365</xdr:rowOff>
    </xdr:from>
    <xdr:to>
      <xdr:col>55</xdr:col>
      <xdr:colOff>50800</xdr:colOff>
      <xdr:row>34</xdr:row>
      <xdr:rowOff>58515</xdr:rowOff>
    </xdr:to>
    <xdr:sp macro="" textlink="">
      <xdr:nvSpPr>
        <xdr:cNvPr id="120" name="楕円 119"/>
        <xdr:cNvSpPr/>
      </xdr:nvSpPr>
      <xdr:spPr>
        <a:xfrm>
          <a:off x="10426700" y="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81392</xdr:rowOff>
    </xdr:from>
    <xdr:ext cx="534377" cy="259045"/>
    <xdr:sp macro="" textlink="">
      <xdr:nvSpPr>
        <xdr:cNvPr id="121" name="【道路】&#10;一人当たり延長該当値テキスト"/>
        <xdr:cNvSpPr txBox="1"/>
      </xdr:nvSpPr>
      <xdr:spPr>
        <a:xfrm>
          <a:off x="10515600" y="5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152845</xdr:rowOff>
    </xdr:from>
    <xdr:to>
      <xdr:col>50</xdr:col>
      <xdr:colOff>165100</xdr:colOff>
      <xdr:row>34</xdr:row>
      <xdr:rowOff>82995</xdr:rowOff>
    </xdr:to>
    <xdr:sp macro="" textlink="">
      <xdr:nvSpPr>
        <xdr:cNvPr id="122" name="楕円 121"/>
        <xdr:cNvSpPr/>
      </xdr:nvSpPr>
      <xdr:spPr>
        <a:xfrm>
          <a:off x="9588500" y="58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7715</xdr:rowOff>
    </xdr:from>
    <xdr:to>
      <xdr:col>55</xdr:col>
      <xdr:colOff>0</xdr:colOff>
      <xdr:row>34</xdr:row>
      <xdr:rowOff>32195</xdr:rowOff>
    </xdr:to>
    <xdr:cxnSp macro="">
      <xdr:nvCxnSpPr>
        <xdr:cNvPr id="123" name="直線コネクタ 122"/>
        <xdr:cNvCxnSpPr/>
      </xdr:nvCxnSpPr>
      <xdr:spPr>
        <a:xfrm flipV="1">
          <a:off x="9639300" y="5837015"/>
          <a:ext cx="8382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3397</xdr:rowOff>
    </xdr:from>
    <xdr:to>
      <xdr:col>46</xdr:col>
      <xdr:colOff>38100</xdr:colOff>
      <xdr:row>34</xdr:row>
      <xdr:rowOff>104997</xdr:rowOff>
    </xdr:to>
    <xdr:sp macro="" textlink="">
      <xdr:nvSpPr>
        <xdr:cNvPr id="124" name="楕円 123"/>
        <xdr:cNvSpPr/>
      </xdr:nvSpPr>
      <xdr:spPr>
        <a:xfrm>
          <a:off x="8699500" y="58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32195</xdr:rowOff>
    </xdr:from>
    <xdr:to>
      <xdr:col>50</xdr:col>
      <xdr:colOff>114300</xdr:colOff>
      <xdr:row>34</xdr:row>
      <xdr:rowOff>54197</xdr:rowOff>
    </xdr:to>
    <xdr:cxnSp macro="">
      <xdr:nvCxnSpPr>
        <xdr:cNvPr id="125" name="直線コネクタ 124"/>
        <xdr:cNvCxnSpPr/>
      </xdr:nvCxnSpPr>
      <xdr:spPr>
        <a:xfrm flipV="1">
          <a:off x="8750300" y="5861495"/>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6"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7"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131963</xdr:rowOff>
    </xdr:from>
    <xdr:ext cx="534377" cy="259045"/>
    <xdr:sp macro="" textlink="">
      <xdr:nvSpPr>
        <xdr:cNvPr id="128" name="n_3aveValue【道路】&#10;一人当たり延長"/>
        <xdr:cNvSpPr txBox="1"/>
      </xdr:nvSpPr>
      <xdr:spPr>
        <a:xfrm>
          <a:off x="7594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99522</xdr:rowOff>
    </xdr:from>
    <xdr:ext cx="534377" cy="259045"/>
    <xdr:sp macro="" textlink="">
      <xdr:nvSpPr>
        <xdr:cNvPr id="129" name="n_1mainValue【道路】&#10;一人当たり延長"/>
        <xdr:cNvSpPr txBox="1"/>
      </xdr:nvSpPr>
      <xdr:spPr>
        <a:xfrm>
          <a:off x="9359411" y="558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121524</xdr:rowOff>
    </xdr:from>
    <xdr:ext cx="534377" cy="259045"/>
    <xdr:sp macro="" textlink="">
      <xdr:nvSpPr>
        <xdr:cNvPr id="130" name="n_2mainValue【道路】&#10;一人当たり延長"/>
        <xdr:cNvSpPr txBox="1"/>
      </xdr:nvSpPr>
      <xdr:spPr>
        <a:xfrm>
          <a:off x="8483111" y="56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71" name="楕円 170"/>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71318</xdr:rowOff>
    </xdr:from>
    <xdr:ext cx="405111" cy="259045"/>
    <xdr:sp macro="" textlink="">
      <xdr:nvSpPr>
        <xdr:cNvPr id="172" name="【橋りょう・トンネル】&#10;有形固定資産減価償却率該当値テキスト"/>
        <xdr:cNvSpPr txBox="1"/>
      </xdr:nvSpPr>
      <xdr:spPr>
        <a:xfrm>
          <a:off x="4673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73" name="楕円 172"/>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59</xdr:row>
      <xdr:rowOff>168184</xdr:rowOff>
    </xdr:to>
    <xdr:cxnSp macro="">
      <xdr:nvCxnSpPr>
        <xdr:cNvPr id="174" name="直線コネクタ 173"/>
        <xdr:cNvCxnSpPr/>
      </xdr:nvCxnSpPr>
      <xdr:spPr>
        <a:xfrm flipV="1">
          <a:off x="3797300" y="1025924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75" name="楕円 174"/>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17962</xdr:rowOff>
    </xdr:to>
    <xdr:cxnSp macro="">
      <xdr:nvCxnSpPr>
        <xdr:cNvPr id="176" name="直線コネクタ 175"/>
        <xdr:cNvCxnSpPr/>
      </xdr:nvCxnSpPr>
      <xdr:spPr>
        <a:xfrm flipV="1">
          <a:off x="2908300" y="102837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38661</xdr:rowOff>
    </xdr:from>
    <xdr:ext cx="405111" cy="259045"/>
    <xdr:sp macro="" textlink="">
      <xdr:nvSpPr>
        <xdr:cNvPr id="180" name="n_1mainValue【橋りょう・トンネル】&#10;有形固定資産減価償却率"/>
        <xdr:cNvSpPr txBox="1"/>
      </xdr:nvSpPr>
      <xdr:spPr>
        <a:xfrm>
          <a:off x="3582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59889</xdr:rowOff>
    </xdr:from>
    <xdr:ext cx="405111" cy="259045"/>
    <xdr:sp macro="" textlink="">
      <xdr:nvSpPr>
        <xdr:cNvPr id="181" name="n_2mainValue【橋りょう・トンネル】&#10;有形固定資産減価償却率"/>
        <xdr:cNvSpPr txBox="1"/>
      </xdr:nvSpPr>
      <xdr:spPr>
        <a:xfrm>
          <a:off x="2705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12"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161213</xdr:rowOff>
    </xdr:from>
    <xdr:to>
      <xdr:col>41</xdr:col>
      <xdr:colOff>101600</xdr:colOff>
      <xdr:row>63</xdr:row>
      <xdr:rowOff>91363</xdr:rowOff>
    </xdr:to>
    <xdr:sp macro="" textlink="">
      <xdr:nvSpPr>
        <xdr:cNvPr id="216" name="フローチャート: 判断 215"/>
        <xdr:cNvSpPr/>
      </xdr:nvSpPr>
      <xdr:spPr>
        <a:xfrm>
          <a:off x="7810500" y="1079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158906</xdr:rowOff>
    </xdr:from>
    <xdr:to>
      <xdr:col>55</xdr:col>
      <xdr:colOff>50800</xdr:colOff>
      <xdr:row>60</xdr:row>
      <xdr:rowOff>89056</xdr:rowOff>
    </xdr:to>
    <xdr:sp macro="" textlink="">
      <xdr:nvSpPr>
        <xdr:cNvPr id="222" name="楕円 221"/>
        <xdr:cNvSpPr/>
      </xdr:nvSpPr>
      <xdr:spPr>
        <a:xfrm>
          <a:off x="10426700" y="10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10333</xdr:rowOff>
    </xdr:from>
    <xdr:ext cx="599010" cy="259045"/>
    <xdr:sp macro="" textlink="">
      <xdr:nvSpPr>
        <xdr:cNvPr id="223" name="【橋りょう・トンネル】&#10;一人当たり有形固定資産（償却資産）額該当値テキスト"/>
        <xdr:cNvSpPr txBox="1"/>
      </xdr:nvSpPr>
      <xdr:spPr>
        <a:xfrm>
          <a:off x="10515600" y="1012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1867</xdr:rowOff>
    </xdr:from>
    <xdr:to>
      <xdr:col>50</xdr:col>
      <xdr:colOff>165100</xdr:colOff>
      <xdr:row>60</xdr:row>
      <xdr:rowOff>103467</xdr:rowOff>
    </xdr:to>
    <xdr:sp macro="" textlink="">
      <xdr:nvSpPr>
        <xdr:cNvPr id="224" name="楕円 223"/>
        <xdr:cNvSpPr/>
      </xdr:nvSpPr>
      <xdr:spPr>
        <a:xfrm>
          <a:off x="9588500" y="102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38256</xdr:rowOff>
    </xdr:from>
    <xdr:to>
      <xdr:col>55</xdr:col>
      <xdr:colOff>0</xdr:colOff>
      <xdr:row>60</xdr:row>
      <xdr:rowOff>52667</xdr:rowOff>
    </xdr:to>
    <xdr:cxnSp macro="">
      <xdr:nvCxnSpPr>
        <xdr:cNvPr id="225" name="直線コネクタ 224"/>
        <xdr:cNvCxnSpPr/>
      </xdr:nvCxnSpPr>
      <xdr:spPr>
        <a:xfrm flipV="1">
          <a:off x="9639300" y="10325256"/>
          <a:ext cx="8382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19039</xdr:rowOff>
    </xdr:from>
    <xdr:to>
      <xdr:col>46</xdr:col>
      <xdr:colOff>38100</xdr:colOff>
      <xdr:row>60</xdr:row>
      <xdr:rowOff>120639</xdr:rowOff>
    </xdr:to>
    <xdr:sp macro="" textlink="">
      <xdr:nvSpPr>
        <xdr:cNvPr id="226" name="楕円 225"/>
        <xdr:cNvSpPr/>
      </xdr:nvSpPr>
      <xdr:spPr>
        <a:xfrm>
          <a:off x="8699500" y="103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52667</xdr:rowOff>
    </xdr:from>
    <xdr:to>
      <xdr:col>50</xdr:col>
      <xdr:colOff>114300</xdr:colOff>
      <xdr:row>60</xdr:row>
      <xdr:rowOff>69839</xdr:rowOff>
    </xdr:to>
    <xdr:cxnSp macro="">
      <xdr:nvCxnSpPr>
        <xdr:cNvPr id="227" name="直線コネクタ 226"/>
        <xdr:cNvCxnSpPr/>
      </xdr:nvCxnSpPr>
      <xdr:spPr>
        <a:xfrm flipV="1">
          <a:off x="8750300" y="10339667"/>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28"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29"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107890</xdr:rowOff>
    </xdr:from>
    <xdr:ext cx="599010" cy="259045"/>
    <xdr:sp macro="" textlink="">
      <xdr:nvSpPr>
        <xdr:cNvPr id="230" name="n_3aveValue【橋りょう・トンネル】&#10;一人当たり有形固定資産（償却資産）額"/>
        <xdr:cNvSpPr txBox="1"/>
      </xdr:nvSpPr>
      <xdr:spPr>
        <a:xfrm>
          <a:off x="7561795" y="1056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119994</xdr:rowOff>
    </xdr:from>
    <xdr:ext cx="599010" cy="259045"/>
    <xdr:sp macro="" textlink="">
      <xdr:nvSpPr>
        <xdr:cNvPr id="231" name="n_1mainValue【橋りょう・トンネル】&#10;一人当たり有形固定資産（償却資産）額"/>
        <xdr:cNvSpPr txBox="1"/>
      </xdr:nvSpPr>
      <xdr:spPr>
        <a:xfrm>
          <a:off x="9327095" y="1006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137166</xdr:rowOff>
    </xdr:from>
    <xdr:ext cx="599010" cy="259045"/>
    <xdr:sp macro="" textlink="">
      <xdr:nvSpPr>
        <xdr:cNvPr id="232" name="n_2mainValue【橋りょう・トンネル】&#10;一人当たり有形固定資産（償却資産）額"/>
        <xdr:cNvSpPr txBox="1"/>
      </xdr:nvSpPr>
      <xdr:spPr>
        <a:xfrm>
          <a:off x="8450795" y="1008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62" name="【公営住宅】&#10;有形固定資産減価償却率平均値テキスト"/>
        <xdr:cNvSpPr txBox="1"/>
      </xdr:nvSpPr>
      <xdr:spPr>
        <a:xfrm>
          <a:off x="4673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66" name="フローチャート: 判断 265"/>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72" name="楕円 271"/>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144797</xdr:rowOff>
    </xdr:from>
    <xdr:ext cx="405111" cy="259045"/>
    <xdr:sp macro="" textlink="">
      <xdr:nvSpPr>
        <xdr:cNvPr id="273" name="【公営住宅】&#10;有形固定資産減価償却率該当値テキスト"/>
        <xdr:cNvSpPr txBox="1"/>
      </xdr:nvSpPr>
      <xdr:spPr>
        <a:xfrm>
          <a:off x="4673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74" name="楕円 273"/>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83820</xdr:rowOff>
    </xdr:to>
    <xdr:cxnSp macro="">
      <xdr:nvCxnSpPr>
        <xdr:cNvPr id="275" name="直線コネクタ 274"/>
        <xdr:cNvCxnSpPr/>
      </xdr:nvCxnSpPr>
      <xdr:spPr>
        <a:xfrm flipV="1">
          <a:off x="3797300" y="14104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76" name="楕円 275"/>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118111</xdr:rowOff>
    </xdr:to>
    <xdr:cxnSp macro="">
      <xdr:nvCxnSpPr>
        <xdr:cNvPr id="277" name="直線コネクタ 276"/>
        <xdr:cNvCxnSpPr/>
      </xdr:nvCxnSpPr>
      <xdr:spPr>
        <a:xfrm flipV="1">
          <a:off x="2908300" y="14142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78" name="n_1ave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79" name="n_2ave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280" name="n_3aveValue【公営住宅】&#10;有形固定資産減価償却率"/>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81" name="n_1main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282" name="n_2mainValue【公営住宅】&#10;有形固定資産減価償却率"/>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09"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27533</xdr:rowOff>
    </xdr:from>
    <xdr:to>
      <xdr:col>41</xdr:col>
      <xdr:colOff>101600</xdr:colOff>
      <xdr:row>83</xdr:row>
      <xdr:rowOff>129133</xdr:rowOff>
    </xdr:to>
    <xdr:sp macro="" textlink="">
      <xdr:nvSpPr>
        <xdr:cNvPr id="313" name="フローチャート: 判断 312"/>
        <xdr:cNvSpPr/>
      </xdr:nvSpPr>
      <xdr:spPr>
        <a:xfrm>
          <a:off x="7810500" y="1425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134519</xdr:rowOff>
    </xdr:from>
    <xdr:to>
      <xdr:col>55</xdr:col>
      <xdr:colOff>50800</xdr:colOff>
      <xdr:row>81</xdr:row>
      <xdr:rowOff>64669</xdr:rowOff>
    </xdr:to>
    <xdr:sp macro="" textlink="">
      <xdr:nvSpPr>
        <xdr:cNvPr id="319" name="楕円 318"/>
        <xdr:cNvSpPr/>
      </xdr:nvSpPr>
      <xdr:spPr>
        <a:xfrm>
          <a:off x="10426700" y="13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157396</xdr:rowOff>
    </xdr:from>
    <xdr:ext cx="469744" cy="259045"/>
    <xdr:sp macro="" textlink="">
      <xdr:nvSpPr>
        <xdr:cNvPr id="320" name="【公営住宅】&#10;一人当たり面積該当値テキスト"/>
        <xdr:cNvSpPr txBox="1"/>
      </xdr:nvSpPr>
      <xdr:spPr>
        <a:xfrm>
          <a:off x="10515600" y="137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150064</xdr:rowOff>
    </xdr:from>
    <xdr:to>
      <xdr:col>50</xdr:col>
      <xdr:colOff>165100</xdr:colOff>
      <xdr:row>81</xdr:row>
      <xdr:rowOff>80214</xdr:rowOff>
    </xdr:to>
    <xdr:sp macro="" textlink="">
      <xdr:nvSpPr>
        <xdr:cNvPr id="321" name="楕円 320"/>
        <xdr:cNvSpPr/>
      </xdr:nvSpPr>
      <xdr:spPr>
        <a:xfrm>
          <a:off x="9588500" y="13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13869</xdr:rowOff>
    </xdr:from>
    <xdr:to>
      <xdr:col>55</xdr:col>
      <xdr:colOff>0</xdr:colOff>
      <xdr:row>81</xdr:row>
      <xdr:rowOff>29414</xdr:rowOff>
    </xdr:to>
    <xdr:cxnSp macro="">
      <xdr:nvCxnSpPr>
        <xdr:cNvPr id="322" name="直線コネクタ 321"/>
        <xdr:cNvCxnSpPr/>
      </xdr:nvCxnSpPr>
      <xdr:spPr>
        <a:xfrm flipV="1">
          <a:off x="9639300" y="13901319"/>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150521</xdr:rowOff>
    </xdr:from>
    <xdr:to>
      <xdr:col>46</xdr:col>
      <xdr:colOff>38100</xdr:colOff>
      <xdr:row>81</xdr:row>
      <xdr:rowOff>80671</xdr:rowOff>
    </xdr:to>
    <xdr:sp macro="" textlink="">
      <xdr:nvSpPr>
        <xdr:cNvPr id="323" name="楕円 322"/>
        <xdr:cNvSpPr/>
      </xdr:nvSpPr>
      <xdr:spPr>
        <a:xfrm>
          <a:off x="8699500" y="138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29414</xdr:rowOff>
    </xdr:from>
    <xdr:to>
      <xdr:col>50</xdr:col>
      <xdr:colOff>114300</xdr:colOff>
      <xdr:row>81</xdr:row>
      <xdr:rowOff>29871</xdr:rowOff>
    </xdr:to>
    <xdr:cxnSp macro="">
      <xdr:nvCxnSpPr>
        <xdr:cNvPr id="324" name="直線コネクタ 323"/>
        <xdr:cNvCxnSpPr/>
      </xdr:nvCxnSpPr>
      <xdr:spPr>
        <a:xfrm flipV="1">
          <a:off x="8750300" y="13916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25"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26"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145660</xdr:rowOff>
    </xdr:from>
    <xdr:ext cx="469744" cy="259045"/>
    <xdr:sp macro="" textlink="">
      <xdr:nvSpPr>
        <xdr:cNvPr id="327" name="n_3aveValue【公営住宅】&#10;一人当たり面積"/>
        <xdr:cNvSpPr txBox="1"/>
      </xdr:nvSpPr>
      <xdr:spPr>
        <a:xfrm>
          <a:off x="7626427" y="1403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96741</xdr:rowOff>
    </xdr:from>
    <xdr:ext cx="469744" cy="259045"/>
    <xdr:sp macro="" textlink="">
      <xdr:nvSpPr>
        <xdr:cNvPr id="328" name="n_1mainValue【公営住宅】&#10;一人当たり面積"/>
        <xdr:cNvSpPr txBox="1"/>
      </xdr:nvSpPr>
      <xdr:spPr>
        <a:xfrm>
          <a:off x="9391727" y="1364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97198</xdr:rowOff>
    </xdr:from>
    <xdr:ext cx="469744" cy="259045"/>
    <xdr:sp macro="" textlink="">
      <xdr:nvSpPr>
        <xdr:cNvPr id="329" name="n_2mainValue【公営住宅】&#10;一人当たり面積"/>
        <xdr:cNvSpPr txBox="1"/>
      </xdr:nvSpPr>
      <xdr:spPr>
        <a:xfrm>
          <a:off x="8515427" y="136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1" name="テキスト ボックス 34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53" name="直線コネクタ 35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54"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5" name="直線コネクタ 35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6"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7" name="直線コネクタ 35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港湾・漁港】&#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59" name="フローチャート: 判断 358"/>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60" name="フローチャート: 判断 359"/>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61" name="フローチャート: 判断 360"/>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66039</xdr:rowOff>
    </xdr:from>
    <xdr:to>
      <xdr:col>10</xdr:col>
      <xdr:colOff>165100</xdr:colOff>
      <xdr:row>103</xdr:row>
      <xdr:rowOff>167639</xdr:rowOff>
    </xdr:to>
    <xdr:sp macro="" textlink="">
      <xdr:nvSpPr>
        <xdr:cNvPr id="362" name="フローチャート: 判断 361"/>
        <xdr:cNvSpPr/>
      </xdr:nvSpPr>
      <xdr:spPr>
        <a:xfrm>
          <a:off x="1968500" y="177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68" name="楕円 367"/>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340478" cy="259045"/>
    <xdr:sp macro="" textlink="">
      <xdr:nvSpPr>
        <xdr:cNvPr id="369" name="【港湾・漁港】&#10;有形固定資産減価償却率該当値テキスト"/>
        <xdr:cNvSpPr txBox="1"/>
      </xdr:nvSpPr>
      <xdr:spPr>
        <a:xfrm>
          <a:off x="4673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70" name="楕円 36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71" name="直線コネクタ 370"/>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16527</xdr:rowOff>
    </xdr:from>
    <xdr:ext cx="405111" cy="259045"/>
    <xdr:sp macro="" textlink="">
      <xdr:nvSpPr>
        <xdr:cNvPr id="372" name="n_1aveValue【港湾・漁港】&#10;有形固定資産減価償却率"/>
        <xdr:cNvSpPr txBox="1"/>
      </xdr:nvSpPr>
      <xdr:spPr>
        <a:xfrm>
          <a:off x="35820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62247</xdr:rowOff>
    </xdr:from>
    <xdr:ext cx="405111" cy="259045"/>
    <xdr:sp macro="" textlink="">
      <xdr:nvSpPr>
        <xdr:cNvPr id="373" name="n_2aveValue【港湾・漁港】&#10;有形固定資産減価償却率"/>
        <xdr:cNvSpPr txBox="1"/>
      </xdr:nvSpPr>
      <xdr:spPr>
        <a:xfrm>
          <a:off x="2705744"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12716</xdr:rowOff>
    </xdr:from>
    <xdr:ext cx="405111" cy="259045"/>
    <xdr:sp macro="" textlink="">
      <xdr:nvSpPr>
        <xdr:cNvPr id="374" name="n_3aveValue【港湾・漁港】&#10;有形固定資産減価償却率"/>
        <xdr:cNvSpPr txBox="1"/>
      </xdr:nvSpPr>
      <xdr:spPr>
        <a:xfrm>
          <a:off x="1816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22877</xdr:rowOff>
    </xdr:from>
    <xdr:ext cx="340478" cy="259045"/>
    <xdr:sp macro="" textlink="">
      <xdr:nvSpPr>
        <xdr:cNvPr id="375" name="n_1mainValue【港湾・漁港】&#10;有形固定資産減価償却率"/>
        <xdr:cNvSpPr txBox="1"/>
      </xdr:nvSpPr>
      <xdr:spPr>
        <a:xfrm>
          <a:off x="3614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6" name="直線コネクタ 38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7" name="テキスト ボックス 38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8" name="直線コネクタ 38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9" name="テキスト ボックス 38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0" name="直線コネクタ 38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1" name="テキスト ボックス 39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2" name="直線コネクタ 39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3" name="テキスト ボックス 39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4" name="直線コネクタ 39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5" name="テキスト ボックス 39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6" name="直線コネクタ 39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7" name="テキスト ボックス 39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01" name="直線コネクタ 400"/>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0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03" name="直線コネクタ 40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04" name="【港湾・漁港】&#10;一人当たり有形固定資産（償却資産）額最大値テキスト"/>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05" name="直線コネクタ 404"/>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111532</xdr:rowOff>
    </xdr:from>
    <xdr:ext cx="599010" cy="259045"/>
    <xdr:sp macro="" textlink="">
      <xdr:nvSpPr>
        <xdr:cNvPr id="406" name="【港湾・漁港】&#10;一人当たり有形固定資産（償却資産）額平均値テキスト"/>
        <xdr:cNvSpPr txBox="1"/>
      </xdr:nvSpPr>
      <xdr:spPr>
        <a:xfrm>
          <a:off x="10515600" y="18285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07" name="フローチャート: 判断 406"/>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08" name="フローチャート: 判断 407"/>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09" name="フローチャート: 判断 408"/>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0" name="フローチャート: 判断 409"/>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156029</xdr:rowOff>
    </xdr:from>
    <xdr:to>
      <xdr:col>55</xdr:col>
      <xdr:colOff>50800</xdr:colOff>
      <xdr:row>109</xdr:row>
      <xdr:rowOff>86179</xdr:rowOff>
    </xdr:to>
    <xdr:sp macro="" textlink="">
      <xdr:nvSpPr>
        <xdr:cNvPr id="416" name="楕円 415"/>
        <xdr:cNvSpPr/>
      </xdr:nvSpPr>
      <xdr:spPr>
        <a:xfrm>
          <a:off x="10426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70956</xdr:rowOff>
    </xdr:from>
    <xdr:ext cx="249299" cy="259045"/>
    <xdr:sp macro="" textlink="">
      <xdr:nvSpPr>
        <xdr:cNvPr id="417" name="【港湾・漁港】&#10;一人当たり有形固定資産（償却資産）額該当値テキスト"/>
        <xdr:cNvSpPr txBox="1"/>
      </xdr:nvSpPr>
      <xdr:spPr>
        <a:xfrm>
          <a:off x="10515600" y="1858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156029</xdr:rowOff>
    </xdr:from>
    <xdr:to>
      <xdr:col>50</xdr:col>
      <xdr:colOff>165100</xdr:colOff>
      <xdr:row>109</xdr:row>
      <xdr:rowOff>86179</xdr:rowOff>
    </xdr:to>
    <xdr:sp macro="" textlink="">
      <xdr:nvSpPr>
        <xdr:cNvPr id="418" name="楕円 417"/>
        <xdr:cNvSpPr/>
      </xdr:nvSpPr>
      <xdr:spPr>
        <a:xfrm>
          <a:off x="958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35379</xdr:rowOff>
    </xdr:from>
    <xdr:to>
      <xdr:col>55</xdr:col>
      <xdr:colOff>0</xdr:colOff>
      <xdr:row>109</xdr:row>
      <xdr:rowOff>35379</xdr:rowOff>
    </xdr:to>
    <xdr:cxnSp macro="">
      <xdr:nvCxnSpPr>
        <xdr:cNvPr id="419" name="直線コネクタ 418"/>
        <xdr:cNvCxnSpPr/>
      </xdr:nvCxnSpPr>
      <xdr:spPr>
        <a:xfrm>
          <a:off x="9639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65129</xdr:rowOff>
    </xdr:from>
    <xdr:ext cx="599010" cy="259045"/>
    <xdr:sp macro="" textlink="">
      <xdr:nvSpPr>
        <xdr:cNvPr id="420" name="n_1aveValue【港湾・漁港】&#10;一人当たり有形固定資産（償却資産）額"/>
        <xdr:cNvSpPr txBox="1"/>
      </xdr:nvSpPr>
      <xdr:spPr>
        <a:xfrm>
          <a:off x="93270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421" name="n_2aveValue【港湾・漁港】&#10;一人当たり有形固定資産（償却資産）額"/>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22"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109</xdr:row>
      <xdr:rowOff>77306</xdr:rowOff>
    </xdr:from>
    <xdr:ext cx="249299" cy="259045"/>
    <xdr:sp macro="" textlink="">
      <xdr:nvSpPr>
        <xdr:cNvPr id="423" name="n_1mainValue【港湾・漁港】&#10;一人当たり有形固定資産（償却資産）額"/>
        <xdr:cNvSpPr txBox="1"/>
      </xdr:nvSpPr>
      <xdr:spPr>
        <a:xfrm>
          <a:off x="9501950" y="1876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2" name="テキスト ボックス 45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2" name="テキスト ボックス 46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4" name="テキスト ボックス 4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66" name="直線コネクタ 465"/>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67"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8" name="直線コネクタ 46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69"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70" name="直線コネクタ 469"/>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471" name="【学校施設】&#10;有形固定資産減価償却率平均値テキスト"/>
        <xdr:cNvSpPr txBox="1"/>
      </xdr:nvSpPr>
      <xdr:spPr>
        <a:xfrm>
          <a:off x="16357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72" name="フローチャート: 判断 471"/>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73" name="フローチャート: 判断 472"/>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4" name="フローチャート: 判断 473"/>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75" name="フローチャート: 判断 47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81" name="楕円 480"/>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482" name="【学校施設】&#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483" name="楕円 482"/>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133894</xdr:rowOff>
    </xdr:to>
    <xdr:cxnSp macro="">
      <xdr:nvCxnSpPr>
        <xdr:cNvPr id="484" name="直線コネクタ 483"/>
        <xdr:cNvCxnSpPr/>
      </xdr:nvCxnSpPr>
      <xdr:spPr>
        <a:xfrm flipV="1">
          <a:off x="15481300" y="103588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485" name="楕円 484"/>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166551</xdr:rowOff>
    </xdr:to>
    <xdr:cxnSp macro="">
      <xdr:nvCxnSpPr>
        <xdr:cNvPr id="486" name="直線コネクタ 485"/>
        <xdr:cNvCxnSpPr/>
      </xdr:nvCxnSpPr>
      <xdr:spPr>
        <a:xfrm flipV="1">
          <a:off x="14592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487" name="n_1ave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8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89"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490" name="n_1mainValue【学校施設】&#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491" name="n_2mainValue【学校施設】&#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16" name="直線コネクタ 515"/>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17"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18" name="直線コネクタ 517"/>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19"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20" name="直線コネクタ 519"/>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521" name="【学校施設】&#10;一人当たり面積平均値テキスト"/>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22" name="フローチャート: 判断 521"/>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23" name="フローチャート: 判断 522"/>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24" name="フローチャート: 判断 523"/>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14732</xdr:rowOff>
    </xdr:from>
    <xdr:to>
      <xdr:col>102</xdr:col>
      <xdr:colOff>165100</xdr:colOff>
      <xdr:row>62</xdr:row>
      <xdr:rowOff>116332</xdr:rowOff>
    </xdr:to>
    <xdr:sp macro="" textlink="">
      <xdr:nvSpPr>
        <xdr:cNvPr id="525" name="フローチャート: 判断 524"/>
        <xdr:cNvSpPr/>
      </xdr:nvSpPr>
      <xdr:spPr>
        <a:xfrm>
          <a:off x="19494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xdr:rowOff>
    </xdr:from>
    <xdr:to>
      <xdr:col>116</xdr:col>
      <xdr:colOff>114300</xdr:colOff>
      <xdr:row>55</xdr:row>
      <xdr:rowOff>109855</xdr:rowOff>
    </xdr:to>
    <xdr:sp macro="" textlink="">
      <xdr:nvSpPr>
        <xdr:cNvPr id="531" name="楕円 530"/>
        <xdr:cNvSpPr/>
      </xdr:nvSpPr>
      <xdr:spPr>
        <a:xfrm>
          <a:off x="221107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132732</xdr:rowOff>
    </xdr:from>
    <xdr:ext cx="469744" cy="259045"/>
    <xdr:sp macro="" textlink="">
      <xdr:nvSpPr>
        <xdr:cNvPr id="532" name="【学校施設】&#10;一人当たり面積該当値テキスト"/>
        <xdr:cNvSpPr txBox="1"/>
      </xdr:nvSpPr>
      <xdr:spPr>
        <a:xfrm>
          <a:off x="22199600" y="93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42164</xdr:rowOff>
    </xdr:from>
    <xdr:to>
      <xdr:col>112</xdr:col>
      <xdr:colOff>38100</xdr:colOff>
      <xdr:row>55</xdr:row>
      <xdr:rowOff>143764</xdr:rowOff>
    </xdr:to>
    <xdr:sp macro="" textlink="">
      <xdr:nvSpPr>
        <xdr:cNvPr id="533" name="楕円 532"/>
        <xdr:cNvSpPr/>
      </xdr:nvSpPr>
      <xdr:spPr>
        <a:xfrm>
          <a:off x="21272500" y="94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59055</xdr:rowOff>
    </xdr:from>
    <xdr:to>
      <xdr:col>116</xdr:col>
      <xdr:colOff>63500</xdr:colOff>
      <xdr:row>55</xdr:row>
      <xdr:rowOff>92964</xdr:rowOff>
    </xdr:to>
    <xdr:cxnSp macro="">
      <xdr:nvCxnSpPr>
        <xdr:cNvPr id="534" name="直線コネクタ 533"/>
        <xdr:cNvCxnSpPr/>
      </xdr:nvCxnSpPr>
      <xdr:spPr>
        <a:xfrm flipV="1">
          <a:off x="21323300" y="9488805"/>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72644</xdr:rowOff>
    </xdr:from>
    <xdr:to>
      <xdr:col>107</xdr:col>
      <xdr:colOff>101600</xdr:colOff>
      <xdr:row>56</xdr:row>
      <xdr:rowOff>2794</xdr:rowOff>
    </xdr:to>
    <xdr:sp macro="" textlink="">
      <xdr:nvSpPr>
        <xdr:cNvPr id="535" name="楕円 534"/>
        <xdr:cNvSpPr/>
      </xdr:nvSpPr>
      <xdr:spPr>
        <a:xfrm>
          <a:off x="20383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92964</xdr:rowOff>
    </xdr:from>
    <xdr:to>
      <xdr:col>111</xdr:col>
      <xdr:colOff>177800</xdr:colOff>
      <xdr:row>55</xdr:row>
      <xdr:rowOff>123444</xdr:rowOff>
    </xdr:to>
    <xdr:cxnSp macro="">
      <xdr:nvCxnSpPr>
        <xdr:cNvPr id="536" name="直線コネクタ 535"/>
        <xdr:cNvCxnSpPr/>
      </xdr:nvCxnSpPr>
      <xdr:spPr>
        <a:xfrm flipV="1">
          <a:off x="20434300" y="952271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13352</xdr:rowOff>
    </xdr:from>
    <xdr:ext cx="469744" cy="259045"/>
    <xdr:sp macro="" textlink="">
      <xdr:nvSpPr>
        <xdr:cNvPr id="537" name="n_1aveValue【学校施設】&#10;一人当たり面積"/>
        <xdr:cNvSpPr txBox="1"/>
      </xdr:nvSpPr>
      <xdr:spPr>
        <a:xfrm>
          <a:off x="21075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38"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132859</xdr:rowOff>
    </xdr:from>
    <xdr:ext cx="469744" cy="259045"/>
    <xdr:sp macro="" textlink="">
      <xdr:nvSpPr>
        <xdr:cNvPr id="539" name="n_3aveValue【学校施設】&#10;一人当たり面積"/>
        <xdr:cNvSpPr txBox="1"/>
      </xdr:nvSpPr>
      <xdr:spPr>
        <a:xfrm>
          <a:off x="193104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160291</xdr:rowOff>
    </xdr:from>
    <xdr:ext cx="469744" cy="259045"/>
    <xdr:sp macro="" textlink="">
      <xdr:nvSpPr>
        <xdr:cNvPr id="540" name="n_1mainValue【学校施設】&#10;一人当たり面積"/>
        <xdr:cNvSpPr txBox="1"/>
      </xdr:nvSpPr>
      <xdr:spPr>
        <a:xfrm>
          <a:off x="21075727" y="92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19321</xdr:rowOff>
    </xdr:from>
    <xdr:ext cx="469744" cy="259045"/>
    <xdr:sp macro="" textlink="">
      <xdr:nvSpPr>
        <xdr:cNvPr id="541" name="n_2mainValue【学校施設】&#10;一人当たり面積"/>
        <xdr:cNvSpPr txBox="1"/>
      </xdr:nvSpPr>
      <xdr:spPr>
        <a:xfrm>
          <a:off x="201994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8" name="テキスト ボックス 5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9" name="直線コネクタ 5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0" name="テキスト ボックス 5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1" name="直線コネクタ 5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2" name="テキスト ボックス 5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3" name="直線コネクタ 5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4" name="テキスト ボックス 5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5" name="直線コネクタ 5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6" name="テキスト ボックス 5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7" name="直線コネクタ 5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8" name="テキスト ボックス 5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582" name="直線コネクタ 581"/>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83"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84" name="直線コネクタ 583"/>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585"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586" name="直線コネクタ 585"/>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587"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588" name="フローチャート: 判断 587"/>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89" name="フローチャート: 判断 588"/>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90" name="フローチャート: 判断 589"/>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145414</xdr:rowOff>
    </xdr:from>
    <xdr:to>
      <xdr:col>72</xdr:col>
      <xdr:colOff>38100</xdr:colOff>
      <xdr:row>104</xdr:row>
      <xdr:rowOff>75564</xdr:rowOff>
    </xdr:to>
    <xdr:sp macro="" textlink="">
      <xdr:nvSpPr>
        <xdr:cNvPr id="591" name="フローチャート: 判断 590"/>
        <xdr:cNvSpPr/>
      </xdr:nvSpPr>
      <xdr:spPr>
        <a:xfrm>
          <a:off x="13652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74930</xdr:rowOff>
    </xdr:from>
    <xdr:to>
      <xdr:col>85</xdr:col>
      <xdr:colOff>177800</xdr:colOff>
      <xdr:row>103</xdr:row>
      <xdr:rowOff>5080</xdr:rowOff>
    </xdr:to>
    <xdr:sp macro="" textlink="">
      <xdr:nvSpPr>
        <xdr:cNvPr id="597" name="楕円 596"/>
        <xdr:cNvSpPr/>
      </xdr:nvSpPr>
      <xdr:spPr>
        <a:xfrm>
          <a:off x="162687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97807</xdr:rowOff>
    </xdr:from>
    <xdr:ext cx="405111" cy="259045"/>
    <xdr:sp macro="" textlink="">
      <xdr:nvSpPr>
        <xdr:cNvPr id="598" name="【公民館】&#10;有形固定資産減価償却率該当値テキスト"/>
        <xdr:cNvSpPr txBox="1"/>
      </xdr:nvSpPr>
      <xdr:spPr>
        <a:xfrm>
          <a:off x="16357600"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599" name="楕円 598"/>
        <xdr:cNvSpPr/>
      </xdr:nvSpPr>
      <xdr:spPr>
        <a:xfrm>
          <a:off x="15430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125730</xdr:rowOff>
    </xdr:from>
    <xdr:to>
      <xdr:col>85</xdr:col>
      <xdr:colOff>127000</xdr:colOff>
      <xdr:row>102</xdr:row>
      <xdr:rowOff>165736</xdr:rowOff>
    </xdr:to>
    <xdr:cxnSp macro="">
      <xdr:nvCxnSpPr>
        <xdr:cNvPr id="600" name="直線コネクタ 599"/>
        <xdr:cNvCxnSpPr/>
      </xdr:nvCxnSpPr>
      <xdr:spPr>
        <a:xfrm flipV="1">
          <a:off x="15481300" y="176136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01" name="楕円 600"/>
        <xdr:cNvSpPr/>
      </xdr:nvSpPr>
      <xdr:spPr>
        <a:xfrm>
          <a:off x="14541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165736</xdr:rowOff>
    </xdr:from>
    <xdr:to>
      <xdr:col>81</xdr:col>
      <xdr:colOff>50800</xdr:colOff>
      <xdr:row>103</xdr:row>
      <xdr:rowOff>36195</xdr:rowOff>
    </xdr:to>
    <xdr:cxnSp macro="">
      <xdr:nvCxnSpPr>
        <xdr:cNvPr id="602" name="直線コネクタ 601"/>
        <xdr:cNvCxnSpPr/>
      </xdr:nvCxnSpPr>
      <xdr:spPr>
        <a:xfrm flipV="1">
          <a:off x="14592300" y="176536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03"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04"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92091</xdr:rowOff>
    </xdr:from>
    <xdr:ext cx="405111" cy="259045"/>
    <xdr:sp macro="" textlink="">
      <xdr:nvSpPr>
        <xdr:cNvPr id="605" name="n_3aveValue【公民館】&#10;有形固定資産減価償却率"/>
        <xdr:cNvSpPr txBox="1"/>
      </xdr:nvSpPr>
      <xdr:spPr>
        <a:xfrm>
          <a:off x="13500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61613</xdr:rowOff>
    </xdr:from>
    <xdr:ext cx="405111" cy="259045"/>
    <xdr:sp macro="" textlink="">
      <xdr:nvSpPr>
        <xdr:cNvPr id="606" name="n_1mainValue【公民館】&#10;有形固定資産減価償却率"/>
        <xdr:cNvSpPr txBox="1"/>
      </xdr:nvSpPr>
      <xdr:spPr>
        <a:xfrm>
          <a:off x="15266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607" name="n_2mainValue【公民館】&#10;有形固定資産減価償却率"/>
        <xdr:cNvSpPr txBox="1"/>
      </xdr:nvSpPr>
      <xdr:spPr>
        <a:xfrm>
          <a:off x="14389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8" name="直線コネクタ 6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9" name="テキスト ボックス 6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0" name="直線コネクタ 6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1" name="テキスト ボックス 6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2" name="直線コネクタ 6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3" name="テキスト ボックス 6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4" name="直線コネクタ 6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5" name="テキスト ボックス 6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6" name="直線コネクタ 6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7" name="テキスト ボックス 6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8" name="直線コネクタ 6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9" name="テキスト ボックス 6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33" name="直線コネクタ 632"/>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34"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35" name="直線コネクタ 634"/>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36"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37" name="直線コネクタ 636"/>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638"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39" name="フローチャート: 判断 638"/>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40" name="フローチャート: 判断 639"/>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41" name="フローチャート: 判断 640"/>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642" name="フローチャート: 判断 641"/>
        <xdr:cNvSpPr/>
      </xdr:nvSpPr>
      <xdr:spPr>
        <a:xfrm>
          <a:off x="19494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648" name="楕円 647"/>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649" name="【公民館】&#10;一人当たり面積該当値テキスト"/>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650" name="楕円 649"/>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1088</xdr:rowOff>
    </xdr:to>
    <xdr:cxnSp macro="">
      <xdr:nvCxnSpPr>
        <xdr:cNvPr id="651" name="直線コネクタ 650"/>
        <xdr:cNvCxnSpPr/>
      </xdr:nvCxnSpPr>
      <xdr:spPr>
        <a:xfrm flipV="1">
          <a:off x="21323300" y="181649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130448</xdr:rowOff>
    </xdr:from>
    <xdr:to>
      <xdr:col>107</xdr:col>
      <xdr:colOff>101600</xdr:colOff>
      <xdr:row>106</xdr:row>
      <xdr:rowOff>60598</xdr:rowOff>
    </xdr:to>
    <xdr:sp macro="" textlink="">
      <xdr:nvSpPr>
        <xdr:cNvPr id="652" name="楕円 651"/>
        <xdr:cNvSpPr/>
      </xdr:nvSpPr>
      <xdr:spPr>
        <a:xfrm>
          <a:off x="20383500" y="181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9798</xdr:rowOff>
    </xdr:to>
    <xdr:cxnSp macro="">
      <xdr:nvCxnSpPr>
        <xdr:cNvPr id="653" name="直線コネクタ 652"/>
        <xdr:cNvCxnSpPr/>
      </xdr:nvCxnSpPr>
      <xdr:spPr>
        <a:xfrm flipV="1">
          <a:off x="20434300" y="1817478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654"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655"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62972</xdr:rowOff>
    </xdr:from>
    <xdr:ext cx="469744" cy="259045"/>
    <xdr:sp macro="" textlink="">
      <xdr:nvSpPr>
        <xdr:cNvPr id="656" name="n_3aveValue【公民館】&#10;一人当たり面積"/>
        <xdr:cNvSpPr txBox="1"/>
      </xdr:nvSpPr>
      <xdr:spPr>
        <a:xfrm>
          <a:off x="19310427" y="1823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657" name="n_1mainValue【公民館】&#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77125</xdr:rowOff>
    </xdr:from>
    <xdr:ext cx="469744" cy="259045"/>
    <xdr:sp macro="" textlink="">
      <xdr:nvSpPr>
        <xdr:cNvPr id="658" name="n_2mainValue【公民館】&#10;一人当たり面積"/>
        <xdr:cNvSpPr txBox="1"/>
      </xdr:nvSpPr>
      <xdr:spPr>
        <a:xfrm>
          <a:off x="20199427" y="179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類似団体と比較して有形固定資産減価償却率が高くなっている施設は公民館であり、低くなっている施設は道路、橋りょう・トンネル、学校施設、公営住宅である。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ポイント上回っている。公民館は旧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町ごとに設置しており、平成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年度に象潟公民館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階部分の大規模改修を行ったが、他の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施設についても計画的に老朽化対策を実施し長寿命化を図る必要がある。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道路及び橋りょう・トンネルは、有形固定資産減価償却率の類似団体平均をそれぞれ</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ポイント下回っている。これは、供用開始年月日が不明なものが多く、合併時の平成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年を供用開始としていることが償却率が低い要因となっている。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％で特に小学校の比率が高くなっている。平成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小学校の統合に伴い象潟小学校の大規模改修を実施したが、他の学校においても児童生徒の安全を最優先とし計画的な老朽化対策を行っていく。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ポイント下回っている。国庫補助事業を活用しながら長寿命化計画に基づいて、老朽化対策を実施している。今後も公共施設等総合管理計画に基づいた対策を進める。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24,615
241.13
13,953,545
13,686,529
189,933
9,187,769
15,125,599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6" name="楕円 75"/>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40</xdr:row>
      <xdr:rowOff>76200</xdr:rowOff>
    </xdr:to>
    <xdr:cxnSp macro="">
      <xdr:nvCxnSpPr>
        <xdr:cNvPr id="77" name="直線コネクタ 76"/>
        <xdr:cNvCxnSpPr/>
      </xdr:nvCxnSpPr>
      <xdr:spPr>
        <a:xfrm flipV="1">
          <a:off x="2908300" y="66729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76580</xdr:rowOff>
    </xdr:from>
    <xdr:ext cx="405111" cy="259045"/>
    <xdr:sp macro="" textlink="">
      <xdr:nvSpPr>
        <xdr:cNvPr id="79" name="n_2aveValue【図書館】&#10;有形固定資産減価償却率"/>
        <xdr:cNvSpPr txBox="1"/>
      </xdr:nvSpPr>
      <xdr:spPr>
        <a:xfrm>
          <a:off x="2705744" y="6591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1"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2"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1"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5" name="フローチャート: 判断 114"/>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19050</xdr:rowOff>
    </xdr:from>
    <xdr:to>
      <xdr:col>55</xdr:col>
      <xdr:colOff>50800</xdr:colOff>
      <xdr:row>37</xdr:row>
      <xdr:rowOff>120650</xdr:rowOff>
    </xdr:to>
    <xdr:sp macro="" textlink="">
      <xdr:nvSpPr>
        <xdr:cNvPr id="121" name="楕円 120"/>
        <xdr:cNvSpPr/>
      </xdr:nvSpPr>
      <xdr:spPr>
        <a:xfrm>
          <a:off x="10426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41927</xdr:rowOff>
    </xdr:from>
    <xdr:ext cx="469744" cy="259045"/>
    <xdr:sp macro="" textlink="">
      <xdr:nvSpPr>
        <xdr:cNvPr id="122" name="【図書館】&#10;一人当たり面積該当値テキスト"/>
        <xdr:cNvSpPr txBox="1"/>
      </xdr:nvSpPr>
      <xdr:spPr>
        <a:xfrm>
          <a:off x="105156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123" name="楕円 122"/>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69850</xdr:rowOff>
    </xdr:from>
    <xdr:to>
      <xdr:col>55</xdr:col>
      <xdr:colOff>0</xdr:colOff>
      <xdr:row>37</xdr:row>
      <xdr:rowOff>82550</xdr:rowOff>
    </xdr:to>
    <xdr:cxnSp macro="">
      <xdr:nvCxnSpPr>
        <xdr:cNvPr id="124" name="直線コネクタ 123"/>
        <xdr:cNvCxnSpPr/>
      </xdr:nvCxnSpPr>
      <xdr:spPr>
        <a:xfrm flipV="1">
          <a:off x="9639300" y="641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25" name="楕円 124"/>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82550</xdr:rowOff>
    </xdr:from>
    <xdr:to>
      <xdr:col>50</xdr:col>
      <xdr:colOff>114300</xdr:colOff>
      <xdr:row>37</xdr:row>
      <xdr:rowOff>95250</xdr:rowOff>
    </xdr:to>
    <xdr:cxnSp macro="">
      <xdr:nvCxnSpPr>
        <xdr:cNvPr id="126" name="直線コネクタ 125"/>
        <xdr:cNvCxnSpPr/>
      </xdr:nvCxnSpPr>
      <xdr:spPr>
        <a:xfrm flipV="1">
          <a:off x="8750300" y="642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27"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28" name="n_2aveValue【図書館】&#10;一人当たり面積"/>
        <xdr:cNvSpPr txBox="1"/>
      </xdr:nvSpPr>
      <xdr:spPr>
        <a:xfrm>
          <a:off x="8515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29"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149877</xdr:rowOff>
    </xdr:from>
    <xdr:ext cx="469744" cy="259045"/>
    <xdr:sp macro="" textlink="">
      <xdr:nvSpPr>
        <xdr:cNvPr id="130" name="n_1mainValue【図書館】&#10;一人当たり面積"/>
        <xdr:cNvSpPr txBox="1"/>
      </xdr:nvSpPr>
      <xdr:spPr>
        <a:xfrm>
          <a:off x="93917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31" name="n_2mainValue【図書館】&#10;一人当たり面積"/>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2"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6" name="フローチャート: 判断 165"/>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72" name="楕円 171"/>
        <xdr:cNvSpPr/>
      </xdr:nvSpPr>
      <xdr:spPr>
        <a:xfrm>
          <a:off x="4584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73" name="【体育館・プール】&#10;有形固定資産減価償却率該当値テキスト"/>
        <xdr:cNvSpPr txBox="1"/>
      </xdr:nvSpPr>
      <xdr:spPr>
        <a:xfrm>
          <a:off x="4673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136978</xdr:rowOff>
    </xdr:from>
    <xdr:to>
      <xdr:col>20</xdr:col>
      <xdr:colOff>38100</xdr:colOff>
      <xdr:row>59</xdr:row>
      <xdr:rowOff>67128</xdr:rowOff>
    </xdr:to>
    <xdr:sp macro="" textlink="">
      <xdr:nvSpPr>
        <xdr:cNvPr id="174" name="楕円 173"/>
        <xdr:cNvSpPr/>
      </xdr:nvSpPr>
      <xdr:spPr>
        <a:xfrm>
          <a:off x="3746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16328</xdr:rowOff>
    </xdr:to>
    <xdr:cxnSp macro="">
      <xdr:nvCxnSpPr>
        <xdr:cNvPr id="175" name="直線コネクタ 174"/>
        <xdr:cNvCxnSpPr/>
      </xdr:nvCxnSpPr>
      <xdr:spPr>
        <a:xfrm flipV="1">
          <a:off x="3797300" y="100959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76" name="楕円 175"/>
        <xdr:cNvSpPr/>
      </xdr:nvSpPr>
      <xdr:spPr>
        <a:xfrm>
          <a:off x="2857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xdr:rowOff>
    </xdr:from>
    <xdr:to>
      <xdr:col>19</xdr:col>
      <xdr:colOff>177800</xdr:colOff>
      <xdr:row>59</xdr:row>
      <xdr:rowOff>52251</xdr:rowOff>
    </xdr:to>
    <xdr:cxnSp macro="">
      <xdr:nvCxnSpPr>
        <xdr:cNvPr id="177" name="直線コネクタ 176"/>
        <xdr:cNvCxnSpPr/>
      </xdr:nvCxnSpPr>
      <xdr:spPr>
        <a:xfrm flipV="1">
          <a:off x="2908300" y="101318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78"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0" name="n_3aveValue【体育館・プー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83655</xdr:rowOff>
    </xdr:from>
    <xdr:ext cx="405111" cy="259045"/>
    <xdr:sp macro="" textlink="">
      <xdr:nvSpPr>
        <xdr:cNvPr id="181" name="n_1mainValue【体育館・プール】&#10;有形固定資産減価償却率"/>
        <xdr:cNvSpPr txBox="1"/>
      </xdr:nvSpPr>
      <xdr:spPr>
        <a:xfrm>
          <a:off x="3582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94178</xdr:rowOff>
    </xdr:from>
    <xdr:ext cx="405111" cy="259045"/>
    <xdr:sp macro="" textlink="">
      <xdr:nvSpPr>
        <xdr:cNvPr id="182" name="n_2mainValue【体育館・プール】&#10;有形固定資産減価償却率"/>
        <xdr:cNvSpPr txBox="1"/>
      </xdr:nvSpPr>
      <xdr:spPr>
        <a:xfrm>
          <a:off x="2705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11"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126365</xdr:rowOff>
    </xdr:from>
    <xdr:to>
      <xdr:col>41</xdr:col>
      <xdr:colOff>101600</xdr:colOff>
      <xdr:row>61</xdr:row>
      <xdr:rowOff>56515</xdr:rowOff>
    </xdr:to>
    <xdr:sp macro="" textlink="">
      <xdr:nvSpPr>
        <xdr:cNvPr id="215" name="フローチャート: 判断 214"/>
        <xdr:cNvSpPr/>
      </xdr:nvSpPr>
      <xdr:spPr>
        <a:xfrm>
          <a:off x="7810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122555</xdr:rowOff>
    </xdr:from>
    <xdr:to>
      <xdr:col>55</xdr:col>
      <xdr:colOff>50800</xdr:colOff>
      <xdr:row>60</xdr:row>
      <xdr:rowOff>52705</xdr:rowOff>
    </xdr:to>
    <xdr:sp macro="" textlink="">
      <xdr:nvSpPr>
        <xdr:cNvPr id="221" name="楕円 220"/>
        <xdr:cNvSpPr/>
      </xdr:nvSpPr>
      <xdr:spPr>
        <a:xfrm>
          <a:off x="10426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145432</xdr:rowOff>
    </xdr:from>
    <xdr:ext cx="469744" cy="259045"/>
    <xdr:sp macro="" textlink="">
      <xdr:nvSpPr>
        <xdr:cNvPr id="222" name="【体育館・プール】&#10;一人当たり面積該当値テキスト"/>
        <xdr:cNvSpPr txBox="1"/>
      </xdr:nvSpPr>
      <xdr:spPr>
        <a:xfrm>
          <a:off x="10515600"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135890</xdr:rowOff>
    </xdr:from>
    <xdr:to>
      <xdr:col>50</xdr:col>
      <xdr:colOff>165100</xdr:colOff>
      <xdr:row>60</xdr:row>
      <xdr:rowOff>66040</xdr:rowOff>
    </xdr:to>
    <xdr:sp macro="" textlink="">
      <xdr:nvSpPr>
        <xdr:cNvPr id="223" name="楕円 222"/>
        <xdr:cNvSpPr/>
      </xdr:nvSpPr>
      <xdr:spPr>
        <a:xfrm>
          <a:off x="958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1905</xdr:rowOff>
    </xdr:from>
    <xdr:to>
      <xdr:col>55</xdr:col>
      <xdr:colOff>0</xdr:colOff>
      <xdr:row>60</xdr:row>
      <xdr:rowOff>15240</xdr:rowOff>
    </xdr:to>
    <xdr:cxnSp macro="">
      <xdr:nvCxnSpPr>
        <xdr:cNvPr id="224" name="直線コネクタ 223"/>
        <xdr:cNvCxnSpPr/>
      </xdr:nvCxnSpPr>
      <xdr:spPr>
        <a:xfrm flipV="1">
          <a:off x="9639300" y="102889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149225</xdr:rowOff>
    </xdr:from>
    <xdr:to>
      <xdr:col>46</xdr:col>
      <xdr:colOff>38100</xdr:colOff>
      <xdr:row>60</xdr:row>
      <xdr:rowOff>79375</xdr:rowOff>
    </xdr:to>
    <xdr:sp macro="" textlink="">
      <xdr:nvSpPr>
        <xdr:cNvPr id="225" name="楕円 224"/>
        <xdr:cNvSpPr/>
      </xdr:nvSpPr>
      <xdr:spPr>
        <a:xfrm>
          <a:off x="869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xdr:rowOff>
    </xdr:from>
    <xdr:to>
      <xdr:col>50</xdr:col>
      <xdr:colOff>114300</xdr:colOff>
      <xdr:row>60</xdr:row>
      <xdr:rowOff>28575</xdr:rowOff>
    </xdr:to>
    <xdr:cxnSp macro="">
      <xdr:nvCxnSpPr>
        <xdr:cNvPr id="226" name="直線コネクタ 225"/>
        <xdr:cNvCxnSpPr/>
      </xdr:nvCxnSpPr>
      <xdr:spPr>
        <a:xfrm flipV="1">
          <a:off x="8750300" y="103022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27" name="n_1aveValue【体育館・プール】&#10;一人当たり面積"/>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28" name="n_2aveValue【体育館・プール】&#10;一人当たり面積"/>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73042</xdr:rowOff>
    </xdr:from>
    <xdr:ext cx="469744" cy="259045"/>
    <xdr:sp macro="" textlink="">
      <xdr:nvSpPr>
        <xdr:cNvPr id="229" name="n_3aveValue【体育館・プール】&#10;一人当たり面積"/>
        <xdr:cNvSpPr txBox="1"/>
      </xdr:nvSpPr>
      <xdr:spPr>
        <a:xfrm>
          <a:off x="7626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82567</xdr:rowOff>
    </xdr:from>
    <xdr:ext cx="469744" cy="259045"/>
    <xdr:sp macro="" textlink="">
      <xdr:nvSpPr>
        <xdr:cNvPr id="230" name="n_1mainValue【体育館・プール】&#10;一人当たり面積"/>
        <xdr:cNvSpPr txBox="1"/>
      </xdr:nvSpPr>
      <xdr:spPr>
        <a:xfrm>
          <a:off x="9391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95902</xdr:rowOff>
    </xdr:from>
    <xdr:ext cx="469744" cy="259045"/>
    <xdr:sp macro="" textlink="">
      <xdr:nvSpPr>
        <xdr:cNvPr id="231" name="n_2mainValue【体育館・プール】&#10;一人当たり面積"/>
        <xdr:cNvSpPr txBox="1"/>
      </xdr:nvSpPr>
      <xdr:spPr>
        <a:xfrm>
          <a:off x="851542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9" name="テキスト ボックス 2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9" name="テキスト ボックス 2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73" name="直線コネクタ 272"/>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74"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5" name="直線コネクタ 274"/>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7" name="直線コネクタ 2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278"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279" name="フローチャート: 判断 278"/>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280" name="フローチャート: 判断 279"/>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281" name="フローチャート: 判断 280"/>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282" name="フローチャート: 判断 281"/>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288" name="楕円 287"/>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289"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290" name="楕円 289"/>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291" name="直線コネクタ 290"/>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292" name="楕円 291"/>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293" name="直線コネクタ 292"/>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294"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295" name="n_2ave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296"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297"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298"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0" name="テキスト ボックス 30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2" name="テキスト ボックス 31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6" name="テキスト ボックス 31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8" name="テキスト ボックス 31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322" name="直線コネクタ 321"/>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23"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24" name="直線コネクタ 323"/>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325"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326" name="直線コネクタ 325"/>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27"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28" name="フローチャート: 判断 327"/>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29" name="フローチャート: 判断 328"/>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330" name="フローチャート: 判断 329"/>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31" name="フローチャート: 判断 330"/>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337" name="楕円 336"/>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338" name="【市民会館】&#10;一人当たり面積該当値テキスト"/>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339" name="楕円 338"/>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22861</xdr:rowOff>
    </xdr:to>
    <xdr:cxnSp macro="">
      <xdr:nvCxnSpPr>
        <xdr:cNvPr id="340" name="直線コネクタ 339"/>
        <xdr:cNvCxnSpPr/>
      </xdr:nvCxnSpPr>
      <xdr:spPr>
        <a:xfrm>
          <a:off x="9639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147320</xdr:rowOff>
    </xdr:from>
    <xdr:to>
      <xdr:col>46</xdr:col>
      <xdr:colOff>38100</xdr:colOff>
      <xdr:row>108</xdr:row>
      <xdr:rowOff>77470</xdr:rowOff>
    </xdr:to>
    <xdr:sp macro="" textlink="">
      <xdr:nvSpPr>
        <xdr:cNvPr id="341" name="楕円 340"/>
        <xdr:cNvSpPr/>
      </xdr:nvSpPr>
      <xdr:spPr>
        <a:xfrm>
          <a:off x="8699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26670</xdr:rowOff>
    </xdr:to>
    <xdr:cxnSp macro="">
      <xdr:nvCxnSpPr>
        <xdr:cNvPr id="342" name="直線コネクタ 341"/>
        <xdr:cNvCxnSpPr/>
      </xdr:nvCxnSpPr>
      <xdr:spPr>
        <a:xfrm flipV="1">
          <a:off x="8750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43"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344"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45"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346"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68597</xdr:rowOff>
    </xdr:from>
    <xdr:ext cx="469744" cy="259045"/>
    <xdr:sp macro="" textlink="">
      <xdr:nvSpPr>
        <xdr:cNvPr id="347" name="n_2mainValue【市民会館】&#10;一人当たり面積"/>
        <xdr:cNvSpPr txBox="1"/>
      </xdr:nvSpPr>
      <xdr:spPr>
        <a:xfrm>
          <a:off x="8515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73" name="直線コネクタ 372"/>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74"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75" name="直線コネクタ 37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76"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77" name="直線コネクタ 376"/>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924</xdr:rowOff>
    </xdr:from>
    <xdr:ext cx="405111" cy="259045"/>
    <xdr:sp macro="" textlink="">
      <xdr:nvSpPr>
        <xdr:cNvPr id="378" name="【一般廃棄物処理施設】&#10;有形固定資産減価償却率平均値テキスト"/>
        <xdr:cNvSpPr txBox="1"/>
      </xdr:nvSpPr>
      <xdr:spPr>
        <a:xfrm>
          <a:off x="1635760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79" name="フローチャート: 判断 378"/>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80" name="フローチャート: 判断 379"/>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81" name="フローチャート: 判断 380"/>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382" name="フローチャート: 判断 381"/>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388" name="楕円 387"/>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168746</xdr:rowOff>
    </xdr:from>
    <xdr:ext cx="405111" cy="259045"/>
    <xdr:sp macro="" textlink="">
      <xdr:nvSpPr>
        <xdr:cNvPr id="389" name="【一般廃棄物処理施設】&#10;有形固定資産減価償却率該当値テキスト"/>
        <xdr:cNvSpPr txBox="1"/>
      </xdr:nvSpPr>
      <xdr:spPr>
        <a:xfrm>
          <a:off x="16357600" y="634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90" name="楕円 389"/>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99060</xdr:rowOff>
    </xdr:to>
    <xdr:cxnSp macro="">
      <xdr:nvCxnSpPr>
        <xdr:cNvPr id="391" name="直線コネクタ 390"/>
        <xdr:cNvCxnSpPr/>
      </xdr:nvCxnSpPr>
      <xdr:spPr>
        <a:xfrm flipV="1">
          <a:off x="15481300" y="641331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74386</xdr:rowOff>
    </xdr:from>
    <xdr:to>
      <xdr:col>76</xdr:col>
      <xdr:colOff>165100</xdr:colOff>
      <xdr:row>38</xdr:row>
      <xdr:rowOff>4536</xdr:rowOff>
    </xdr:to>
    <xdr:sp macro="" textlink="">
      <xdr:nvSpPr>
        <xdr:cNvPr id="392" name="楕円 391"/>
        <xdr:cNvSpPr/>
      </xdr:nvSpPr>
      <xdr:spPr>
        <a:xfrm>
          <a:off x="14541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125186</xdr:rowOff>
    </xdr:to>
    <xdr:cxnSp macro="">
      <xdr:nvCxnSpPr>
        <xdr:cNvPr id="393" name="直線コネクタ 392"/>
        <xdr:cNvCxnSpPr/>
      </xdr:nvCxnSpPr>
      <xdr:spPr>
        <a:xfrm flipV="1">
          <a:off x="14592300" y="644271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394"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95"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396"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140987</xdr:rowOff>
    </xdr:from>
    <xdr:ext cx="405111" cy="259045"/>
    <xdr:sp macro="" textlink="">
      <xdr:nvSpPr>
        <xdr:cNvPr id="397" name="n_1mainValue【一般廃棄物処理施設】&#10;有形固定資産減価償却率"/>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167112</xdr:rowOff>
    </xdr:from>
    <xdr:ext cx="405111" cy="259045"/>
    <xdr:sp macro="" textlink="">
      <xdr:nvSpPr>
        <xdr:cNvPr id="398" name="n_2mainValue【一般廃棄物処理施設】&#10;有形固定資産減価償却率"/>
        <xdr:cNvSpPr txBox="1"/>
      </xdr:nvSpPr>
      <xdr:spPr>
        <a:xfrm>
          <a:off x="14389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420" name="直線コネクタ 419"/>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21"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22" name="直線コネクタ 421"/>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23"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24" name="直線コネクタ 423"/>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425"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26" name="フローチャート: 判断 425"/>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27" name="フローチャート: 判断 426"/>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428" name="フローチャート: 判断 42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121517</xdr:rowOff>
    </xdr:from>
    <xdr:to>
      <xdr:col>102</xdr:col>
      <xdr:colOff>165100</xdr:colOff>
      <xdr:row>40</xdr:row>
      <xdr:rowOff>51667</xdr:rowOff>
    </xdr:to>
    <xdr:sp macro="" textlink="">
      <xdr:nvSpPr>
        <xdr:cNvPr id="429" name="フローチャート: 判断 428"/>
        <xdr:cNvSpPr/>
      </xdr:nvSpPr>
      <xdr:spPr>
        <a:xfrm>
          <a:off x="19494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4895</xdr:rowOff>
    </xdr:from>
    <xdr:to>
      <xdr:col>116</xdr:col>
      <xdr:colOff>114300</xdr:colOff>
      <xdr:row>35</xdr:row>
      <xdr:rowOff>106495</xdr:rowOff>
    </xdr:to>
    <xdr:sp macro="" textlink="">
      <xdr:nvSpPr>
        <xdr:cNvPr id="435" name="楕円 434"/>
        <xdr:cNvSpPr/>
      </xdr:nvSpPr>
      <xdr:spPr>
        <a:xfrm>
          <a:off x="22110700" y="60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129372</xdr:rowOff>
    </xdr:from>
    <xdr:ext cx="599010" cy="259045"/>
    <xdr:sp macro="" textlink="">
      <xdr:nvSpPr>
        <xdr:cNvPr id="436" name="【一般廃棄物処理施設】&#10;一人当たり有形固定資産（償却資産）額該当値テキスト"/>
        <xdr:cNvSpPr txBox="1"/>
      </xdr:nvSpPr>
      <xdr:spPr>
        <a:xfrm>
          <a:off x="22199600" y="595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35582</xdr:rowOff>
    </xdr:from>
    <xdr:to>
      <xdr:col>112</xdr:col>
      <xdr:colOff>38100</xdr:colOff>
      <xdr:row>35</xdr:row>
      <xdr:rowOff>137182</xdr:rowOff>
    </xdr:to>
    <xdr:sp macro="" textlink="">
      <xdr:nvSpPr>
        <xdr:cNvPr id="437" name="楕円 436"/>
        <xdr:cNvSpPr/>
      </xdr:nvSpPr>
      <xdr:spPr>
        <a:xfrm>
          <a:off x="21272500" y="60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55695</xdr:rowOff>
    </xdr:from>
    <xdr:to>
      <xdr:col>116</xdr:col>
      <xdr:colOff>63500</xdr:colOff>
      <xdr:row>35</xdr:row>
      <xdr:rowOff>86382</xdr:rowOff>
    </xdr:to>
    <xdr:cxnSp macro="">
      <xdr:nvCxnSpPr>
        <xdr:cNvPr id="438" name="直線コネクタ 437"/>
        <xdr:cNvCxnSpPr/>
      </xdr:nvCxnSpPr>
      <xdr:spPr>
        <a:xfrm flipV="1">
          <a:off x="21323300" y="6056445"/>
          <a:ext cx="8382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42769</xdr:rowOff>
    </xdr:from>
    <xdr:to>
      <xdr:col>107</xdr:col>
      <xdr:colOff>101600</xdr:colOff>
      <xdr:row>34</xdr:row>
      <xdr:rowOff>144369</xdr:rowOff>
    </xdr:to>
    <xdr:sp macro="" textlink="">
      <xdr:nvSpPr>
        <xdr:cNvPr id="439" name="楕円 438"/>
        <xdr:cNvSpPr/>
      </xdr:nvSpPr>
      <xdr:spPr>
        <a:xfrm>
          <a:off x="20383500" y="5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93569</xdr:rowOff>
    </xdr:from>
    <xdr:to>
      <xdr:col>111</xdr:col>
      <xdr:colOff>177800</xdr:colOff>
      <xdr:row>35</xdr:row>
      <xdr:rowOff>86382</xdr:rowOff>
    </xdr:to>
    <xdr:cxnSp macro="">
      <xdr:nvCxnSpPr>
        <xdr:cNvPr id="440" name="直線コネクタ 439"/>
        <xdr:cNvCxnSpPr/>
      </xdr:nvCxnSpPr>
      <xdr:spPr>
        <a:xfrm>
          <a:off x="20434300" y="5922869"/>
          <a:ext cx="889000" cy="1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441"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442"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68194</xdr:rowOff>
    </xdr:from>
    <xdr:ext cx="534377" cy="259045"/>
    <xdr:sp macro="" textlink="">
      <xdr:nvSpPr>
        <xdr:cNvPr id="443" name="n_3aveValue【一般廃棄物処理施設】&#10;一人当たり有形固定資産（償却資産）額"/>
        <xdr:cNvSpPr txBox="1"/>
      </xdr:nvSpPr>
      <xdr:spPr>
        <a:xfrm>
          <a:off x="19278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153709</xdr:rowOff>
    </xdr:from>
    <xdr:ext cx="599010" cy="259045"/>
    <xdr:sp macro="" textlink="">
      <xdr:nvSpPr>
        <xdr:cNvPr id="444" name="n_1mainValue【一般廃棄物処理施設】&#10;一人当たり有形固定資産（償却資産）額"/>
        <xdr:cNvSpPr txBox="1"/>
      </xdr:nvSpPr>
      <xdr:spPr>
        <a:xfrm>
          <a:off x="21011095" y="58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160896</xdr:rowOff>
    </xdr:from>
    <xdr:ext cx="599010" cy="259045"/>
    <xdr:sp macro="" textlink="">
      <xdr:nvSpPr>
        <xdr:cNvPr id="445" name="n_2mainValue【一般廃棄物処理施設】&#10;一人当たり有形固定資産（償却資産）額"/>
        <xdr:cNvSpPr txBox="1"/>
      </xdr:nvSpPr>
      <xdr:spPr>
        <a:xfrm>
          <a:off x="20134795" y="564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7" name="テキスト ボックス 4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7" name="テキスト ボックス 4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71" name="直線コネクタ 470"/>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2"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3" name="直線コネクタ 47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74"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75" name="直線コネクタ 474"/>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76"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77" name="フローチャート: 判断 476"/>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78" name="フローチャート: 判断 477"/>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79" name="フローチャート: 判断 478"/>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480" name="フローチャート: 判断 47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486" name="楕円 485"/>
        <xdr:cNvSpPr/>
      </xdr:nvSpPr>
      <xdr:spPr>
        <a:xfrm>
          <a:off x="16268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89643</xdr:rowOff>
    </xdr:from>
    <xdr:ext cx="405111" cy="259045"/>
    <xdr:sp macro="" textlink="">
      <xdr:nvSpPr>
        <xdr:cNvPr id="487" name="【保健センター・保健所】&#10;有形固定資産減価償却率該当値テキスト"/>
        <xdr:cNvSpPr txBox="1"/>
      </xdr:nvSpPr>
      <xdr:spPr>
        <a:xfrm>
          <a:off x="16357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488" name="楕円 487"/>
        <xdr:cNvSpPr/>
      </xdr:nvSpPr>
      <xdr:spPr>
        <a:xfrm>
          <a:off x="15430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153488</xdr:rowOff>
    </xdr:to>
    <xdr:cxnSp macro="">
      <xdr:nvCxnSpPr>
        <xdr:cNvPr id="489" name="直線コネクタ 488"/>
        <xdr:cNvCxnSpPr/>
      </xdr:nvCxnSpPr>
      <xdr:spPr>
        <a:xfrm flipV="1">
          <a:off x="15481300" y="102331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138612</xdr:rowOff>
    </xdr:from>
    <xdr:to>
      <xdr:col>76</xdr:col>
      <xdr:colOff>165100</xdr:colOff>
      <xdr:row>60</xdr:row>
      <xdr:rowOff>68762</xdr:rowOff>
    </xdr:to>
    <xdr:sp macro="" textlink="">
      <xdr:nvSpPr>
        <xdr:cNvPr id="490" name="楕円 489"/>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153488</xdr:rowOff>
    </xdr:from>
    <xdr:to>
      <xdr:col>81</xdr:col>
      <xdr:colOff>50800</xdr:colOff>
      <xdr:row>60</xdr:row>
      <xdr:rowOff>17962</xdr:rowOff>
    </xdr:to>
    <xdr:cxnSp macro="">
      <xdr:nvCxnSpPr>
        <xdr:cNvPr id="491" name="直線コネクタ 490"/>
        <xdr:cNvCxnSpPr/>
      </xdr:nvCxnSpPr>
      <xdr:spPr>
        <a:xfrm flipV="1">
          <a:off x="14592300" y="1026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492"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93"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494"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49365</xdr:rowOff>
    </xdr:from>
    <xdr:ext cx="405111" cy="259045"/>
    <xdr:sp macro="" textlink="">
      <xdr:nvSpPr>
        <xdr:cNvPr id="495" name="n_1mainValue【保健センター・保健所】&#10;有形固定資産減価償却率"/>
        <xdr:cNvSpPr txBox="1"/>
      </xdr:nvSpPr>
      <xdr:spPr>
        <a:xfrm>
          <a:off x="15266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85289</xdr:rowOff>
    </xdr:from>
    <xdr:ext cx="405111" cy="259045"/>
    <xdr:sp macro="" textlink="">
      <xdr:nvSpPr>
        <xdr:cNvPr id="496" name="n_2mainValue【保健センター・保健所】&#10;有形固定資産減価償却率"/>
        <xdr:cNvSpPr txBox="1"/>
      </xdr:nvSpPr>
      <xdr:spPr>
        <a:xfrm>
          <a:off x="14389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7" name="直線コネクタ 5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8" name="テキスト ボックス 5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9" name="直線コネクタ 5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0" name="テキスト ボックス 5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1" name="直線コネクタ 5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2" name="テキスト ボックス 5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3" name="直線コネクタ 5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4" name="テキスト ボックス 5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5" name="直線コネクタ 5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6" name="テキスト ボックス 5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7" name="直線コネクタ 5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8" name="テキスト ボックス 5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522" name="直線コネクタ 521"/>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23"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24" name="直線コネクタ 523"/>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525"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26" name="直線コネクタ 525"/>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27"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28" name="フローチャート: 判断 527"/>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29" name="フローチャート: 判断 528"/>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30" name="フローチャート: 判断 529"/>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31" name="フローチャート: 判断 530"/>
        <xdr:cNvSpPr/>
      </xdr:nvSpPr>
      <xdr:spPr>
        <a:xfrm>
          <a:off x="19494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7983</xdr:rowOff>
    </xdr:from>
    <xdr:to>
      <xdr:col>116</xdr:col>
      <xdr:colOff>114300</xdr:colOff>
      <xdr:row>56</xdr:row>
      <xdr:rowOff>109583</xdr:rowOff>
    </xdr:to>
    <xdr:sp macro="" textlink="">
      <xdr:nvSpPr>
        <xdr:cNvPr id="537" name="楕円 536"/>
        <xdr:cNvSpPr/>
      </xdr:nvSpPr>
      <xdr:spPr>
        <a:xfrm>
          <a:off x="22110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132460</xdr:rowOff>
    </xdr:from>
    <xdr:ext cx="469744" cy="259045"/>
    <xdr:sp macro="" textlink="">
      <xdr:nvSpPr>
        <xdr:cNvPr id="538" name="【保健センター・保健所】&#10;一人当たり面積該当値テキスト"/>
        <xdr:cNvSpPr txBox="1"/>
      </xdr:nvSpPr>
      <xdr:spPr>
        <a:xfrm>
          <a:off x="22199600" y="95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30843</xdr:rowOff>
    </xdr:from>
    <xdr:to>
      <xdr:col>112</xdr:col>
      <xdr:colOff>38100</xdr:colOff>
      <xdr:row>56</xdr:row>
      <xdr:rowOff>132443</xdr:rowOff>
    </xdr:to>
    <xdr:sp macro="" textlink="">
      <xdr:nvSpPr>
        <xdr:cNvPr id="539" name="楕円 538"/>
        <xdr:cNvSpPr/>
      </xdr:nvSpPr>
      <xdr:spPr>
        <a:xfrm>
          <a:off x="21272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58783</xdr:rowOff>
    </xdr:from>
    <xdr:to>
      <xdr:col>116</xdr:col>
      <xdr:colOff>63500</xdr:colOff>
      <xdr:row>56</xdr:row>
      <xdr:rowOff>81643</xdr:rowOff>
    </xdr:to>
    <xdr:cxnSp macro="">
      <xdr:nvCxnSpPr>
        <xdr:cNvPr id="540" name="直線コネクタ 539"/>
        <xdr:cNvCxnSpPr/>
      </xdr:nvCxnSpPr>
      <xdr:spPr>
        <a:xfrm flipV="1">
          <a:off x="21323300" y="96599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53703</xdr:rowOff>
    </xdr:from>
    <xdr:to>
      <xdr:col>107</xdr:col>
      <xdr:colOff>101600</xdr:colOff>
      <xdr:row>56</xdr:row>
      <xdr:rowOff>155303</xdr:rowOff>
    </xdr:to>
    <xdr:sp macro="" textlink="">
      <xdr:nvSpPr>
        <xdr:cNvPr id="541" name="楕円 540"/>
        <xdr:cNvSpPr/>
      </xdr:nvSpPr>
      <xdr:spPr>
        <a:xfrm>
          <a:off x="20383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81643</xdr:rowOff>
    </xdr:from>
    <xdr:to>
      <xdr:col>111</xdr:col>
      <xdr:colOff>177800</xdr:colOff>
      <xdr:row>56</xdr:row>
      <xdr:rowOff>104503</xdr:rowOff>
    </xdr:to>
    <xdr:cxnSp macro="">
      <xdr:nvCxnSpPr>
        <xdr:cNvPr id="542" name="直線コネクタ 541"/>
        <xdr:cNvCxnSpPr/>
      </xdr:nvCxnSpPr>
      <xdr:spPr>
        <a:xfrm flipV="1">
          <a:off x="20434300" y="96828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543"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544"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21607</xdr:rowOff>
    </xdr:from>
    <xdr:ext cx="469744" cy="259045"/>
    <xdr:sp macro="" textlink="">
      <xdr:nvSpPr>
        <xdr:cNvPr id="545" name="n_3aveValue【保健センター・保健所】&#10;一人当たり面積"/>
        <xdr:cNvSpPr txBox="1"/>
      </xdr:nvSpPr>
      <xdr:spPr>
        <a:xfrm>
          <a:off x="19310427"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148970</xdr:rowOff>
    </xdr:from>
    <xdr:ext cx="469744" cy="259045"/>
    <xdr:sp macro="" textlink="">
      <xdr:nvSpPr>
        <xdr:cNvPr id="546" name="n_1mainValue【保健センター・保健所】&#10;一人当たり面積"/>
        <xdr:cNvSpPr txBox="1"/>
      </xdr:nvSpPr>
      <xdr:spPr>
        <a:xfrm>
          <a:off x="210757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380</xdr:rowOff>
    </xdr:from>
    <xdr:ext cx="469744" cy="259045"/>
    <xdr:sp macro="" textlink="">
      <xdr:nvSpPr>
        <xdr:cNvPr id="547" name="n_2mainValue【保健センター・保健所】&#10;一人当たり面積"/>
        <xdr:cNvSpPr txBox="1"/>
      </xdr:nvSpPr>
      <xdr:spPr>
        <a:xfrm>
          <a:off x="20199427" y="94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8" name="テキスト ボックス 55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9" name="直線コネクタ 5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0" name="テキスト ボックス 55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1" name="直線コネクタ 5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2" name="テキスト ボックス 5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3" name="直線コネクタ 5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4" name="テキスト ボックス 5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5" name="直線コネクタ 5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6" name="テキスト ボックス 5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7" name="直線コネクタ 5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8" name="テキスト ボックス 56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72" name="直線コネクタ 571"/>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73"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74" name="直線コネクタ 573"/>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75"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76" name="直線コネクタ 575"/>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77"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78" name="フローチャート: 判断 577"/>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79" name="フローチャート: 判断 578"/>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580" name="フローチャート: 判断 579"/>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81" name="フローチャート: 判断 58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145414</xdr:rowOff>
    </xdr:from>
    <xdr:to>
      <xdr:col>85</xdr:col>
      <xdr:colOff>177800</xdr:colOff>
      <xdr:row>84</xdr:row>
      <xdr:rowOff>75564</xdr:rowOff>
    </xdr:to>
    <xdr:sp macro="" textlink="">
      <xdr:nvSpPr>
        <xdr:cNvPr id="587" name="楕円 586"/>
        <xdr:cNvSpPr/>
      </xdr:nvSpPr>
      <xdr:spPr>
        <a:xfrm>
          <a:off x="16268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123841</xdr:rowOff>
    </xdr:from>
    <xdr:ext cx="405111" cy="259045"/>
    <xdr:sp macro="" textlink="">
      <xdr:nvSpPr>
        <xdr:cNvPr id="588" name="【消防施設】&#10;有形固定資産減価償却率該当値テキスト"/>
        <xdr:cNvSpPr txBox="1"/>
      </xdr:nvSpPr>
      <xdr:spPr>
        <a:xfrm>
          <a:off x="16357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589" name="楕円 588"/>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24764</xdr:rowOff>
    </xdr:from>
    <xdr:to>
      <xdr:col>85</xdr:col>
      <xdr:colOff>127000</xdr:colOff>
      <xdr:row>84</xdr:row>
      <xdr:rowOff>91439</xdr:rowOff>
    </xdr:to>
    <xdr:cxnSp macro="">
      <xdr:nvCxnSpPr>
        <xdr:cNvPr id="590" name="直線コネクタ 589"/>
        <xdr:cNvCxnSpPr/>
      </xdr:nvCxnSpPr>
      <xdr:spPr>
        <a:xfrm flipV="1">
          <a:off x="15481300" y="1442656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86361</xdr:rowOff>
    </xdr:from>
    <xdr:to>
      <xdr:col>76</xdr:col>
      <xdr:colOff>165100</xdr:colOff>
      <xdr:row>85</xdr:row>
      <xdr:rowOff>16511</xdr:rowOff>
    </xdr:to>
    <xdr:sp macro="" textlink="">
      <xdr:nvSpPr>
        <xdr:cNvPr id="591" name="楕円 590"/>
        <xdr:cNvSpPr/>
      </xdr:nvSpPr>
      <xdr:spPr>
        <a:xfrm>
          <a:off x="1454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91439</xdr:rowOff>
    </xdr:from>
    <xdr:to>
      <xdr:col>81</xdr:col>
      <xdr:colOff>50800</xdr:colOff>
      <xdr:row>84</xdr:row>
      <xdr:rowOff>137161</xdr:rowOff>
    </xdr:to>
    <xdr:cxnSp macro="">
      <xdr:nvCxnSpPr>
        <xdr:cNvPr id="592" name="直線コネクタ 591"/>
        <xdr:cNvCxnSpPr/>
      </xdr:nvCxnSpPr>
      <xdr:spPr>
        <a:xfrm flipV="1">
          <a:off x="14592300" y="14493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593"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594"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59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596" name="n_1mainValue【消防施設】&#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7638</xdr:rowOff>
    </xdr:from>
    <xdr:ext cx="405111" cy="259045"/>
    <xdr:sp macro="" textlink="">
      <xdr:nvSpPr>
        <xdr:cNvPr id="597" name="n_2mainValue【消防施設】&#10;有形固定資産減価償却率"/>
        <xdr:cNvSpPr txBox="1"/>
      </xdr:nvSpPr>
      <xdr:spPr>
        <a:xfrm>
          <a:off x="14389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8" name="直線コネクタ 6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9" name="テキスト ボックス 6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0" name="直線コネクタ 6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1" name="テキスト ボックス 6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2" name="直線コネクタ 6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3" name="テキスト ボックス 6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4" name="直線コネクタ 6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5" name="テキスト ボックス 6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19" name="直線コネクタ 618"/>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20"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21" name="直線コネクタ 620"/>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22"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23" name="直線コネクタ 622"/>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624" name="【消防施設】&#10;一人当たり面積平均値テキスト"/>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25" name="フローチャート: 判断 624"/>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26" name="フローチャート: 判断 625"/>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27" name="フローチャート: 判断 626"/>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8" name="フローチャート: 判断 627"/>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634" name="楕円 633"/>
        <xdr:cNvSpPr/>
      </xdr:nvSpPr>
      <xdr:spPr>
        <a:xfrm>
          <a:off x="22110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44466</xdr:rowOff>
    </xdr:from>
    <xdr:ext cx="469744" cy="259045"/>
    <xdr:sp macro="" textlink="">
      <xdr:nvSpPr>
        <xdr:cNvPr id="635" name="【消防施設】&#10;一人当たり面積該当値テキスト"/>
        <xdr:cNvSpPr txBox="1"/>
      </xdr:nvSpPr>
      <xdr:spPr>
        <a:xfrm>
          <a:off x="22199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39878</xdr:rowOff>
    </xdr:from>
    <xdr:to>
      <xdr:col>112</xdr:col>
      <xdr:colOff>38100</xdr:colOff>
      <xdr:row>81</xdr:row>
      <xdr:rowOff>141478</xdr:rowOff>
    </xdr:to>
    <xdr:sp macro="" textlink="">
      <xdr:nvSpPr>
        <xdr:cNvPr id="636" name="楕円 635"/>
        <xdr:cNvSpPr/>
      </xdr:nvSpPr>
      <xdr:spPr>
        <a:xfrm>
          <a:off x="21272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90678</xdr:rowOff>
    </xdr:to>
    <xdr:cxnSp macro="">
      <xdr:nvCxnSpPr>
        <xdr:cNvPr id="637" name="直線コネクタ 636"/>
        <xdr:cNvCxnSpPr/>
      </xdr:nvCxnSpPr>
      <xdr:spPr>
        <a:xfrm flipV="1">
          <a:off x="21323300" y="139598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46737</xdr:rowOff>
    </xdr:from>
    <xdr:to>
      <xdr:col>107</xdr:col>
      <xdr:colOff>101600</xdr:colOff>
      <xdr:row>81</xdr:row>
      <xdr:rowOff>148337</xdr:rowOff>
    </xdr:to>
    <xdr:sp macro="" textlink="">
      <xdr:nvSpPr>
        <xdr:cNvPr id="638" name="楕円 637"/>
        <xdr:cNvSpPr/>
      </xdr:nvSpPr>
      <xdr:spPr>
        <a:xfrm>
          <a:off x="20383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90678</xdr:rowOff>
    </xdr:from>
    <xdr:to>
      <xdr:col>111</xdr:col>
      <xdr:colOff>177800</xdr:colOff>
      <xdr:row>81</xdr:row>
      <xdr:rowOff>97537</xdr:rowOff>
    </xdr:to>
    <xdr:cxnSp macro="">
      <xdr:nvCxnSpPr>
        <xdr:cNvPr id="639" name="直線コネクタ 638"/>
        <xdr:cNvCxnSpPr/>
      </xdr:nvCxnSpPr>
      <xdr:spPr>
        <a:xfrm flipV="1">
          <a:off x="20434300" y="139781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64025</xdr:rowOff>
    </xdr:from>
    <xdr:ext cx="469744" cy="259045"/>
    <xdr:sp macro="" textlink="">
      <xdr:nvSpPr>
        <xdr:cNvPr id="640" name="n_1aveValue【消防施設】&#10;一人当たり面積"/>
        <xdr:cNvSpPr txBox="1"/>
      </xdr:nvSpPr>
      <xdr:spPr>
        <a:xfrm>
          <a:off x="21075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641"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2" name="n_3aveValue【消防施設】&#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158005</xdr:rowOff>
    </xdr:from>
    <xdr:ext cx="469744" cy="259045"/>
    <xdr:sp macro="" textlink="">
      <xdr:nvSpPr>
        <xdr:cNvPr id="643" name="n_1mainValue【消防施設】&#10;一人当たり面積"/>
        <xdr:cNvSpPr txBox="1"/>
      </xdr:nvSpPr>
      <xdr:spPr>
        <a:xfrm>
          <a:off x="21075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164864</xdr:rowOff>
    </xdr:from>
    <xdr:ext cx="469744" cy="259045"/>
    <xdr:sp macro="" textlink="">
      <xdr:nvSpPr>
        <xdr:cNvPr id="644" name="n_2mainValue【消防施設】&#10;一人当たり面積"/>
        <xdr:cNvSpPr txBox="1"/>
      </xdr:nvSpPr>
      <xdr:spPr>
        <a:xfrm>
          <a:off x="2019942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6" name="テキスト ボックス 65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68" name="直線コネクタ 667"/>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69"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70" name="直線コネクタ 669"/>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71"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72" name="直線コネクタ 671"/>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73"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74" name="フローチャート: 判断 673"/>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75" name="フローチャート: 判断 674"/>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676" name="フローチャート: 判断 675"/>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27305</xdr:rowOff>
    </xdr:from>
    <xdr:to>
      <xdr:col>72</xdr:col>
      <xdr:colOff>38100</xdr:colOff>
      <xdr:row>102</xdr:row>
      <xdr:rowOff>128905</xdr:rowOff>
    </xdr:to>
    <xdr:sp macro="" textlink="">
      <xdr:nvSpPr>
        <xdr:cNvPr id="677" name="フローチャート: 判断 676"/>
        <xdr:cNvSpPr/>
      </xdr:nvSpPr>
      <xdr:spPr>
        <a:xfrm>
          <a:off x="13652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683" name="楕円 682"/>
        <xdr:cNvSpPr/>
      </xdr:nvSpPr>
      <xdr:spPr>
        <a:xfrm>
          <a:off x="16268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36847</xdr:rowOff>
    </xdr:from>
    <xdr:ext cx="405111" cy="259045"/>
    <xdr:sp macro="" textlink="">
      <xdr:nvSpPr>
        <xdr:cNvPr id="684" name="【庁舎】&#10;有形固定資産減価償却率該当値テキスト"/>
        <xdr:cNvSpPr txBox="1"/>
      </xdr:nvSpPr>
      <xdr:spPr>
        <a:xfrm>
          <a:off x="16357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685" name="楕円 684"/>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64770</xdr:rowOff>
    </xdr:from>
    <xdr:to>
      <xdr:col>85</xdr:col>
      <xdr:colOff>127000</xdr:colOff>
      <xdr:row>102</xdr:row>
      <xdr:rowOff>102870</xdr:rowOff>
    </xdr:to>
    <xdr:cxnSp macro="">
      <xdr:nvCxnSpPr>
        <xdr:cNvPr id="686" name="直線コネクタ 685"/>
        <xdr:cNvCxnSpPr/>
      </xdr:nvCxnSpPr>
      <xdr:spPr>
        <a:xfrm flipV="1">
          <a:off x="15481300" y="17552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687" name="楕円 686"/>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103</xdr:row>
      <xdr:rowOff>68580</xdr:rowOff>
    </xdr:to>
    <xdr:cxnSp macro="">
      <xdr:nvCxnSpPr>
        <xdr:cNvPr id="688" name="直線コネクタ 687"/>
        <xdr:cNvCxnSpPr/>
      </xdr:nvCxnSpPr>
      <xdr:spPr>
        <a:xfrm flipV="1">
          <a:off x="14592300" y="175907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689"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690"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145432</xdr:rowOff>
    </xdr:from>
    <xdr:ext cx="405111" cy="259045"/>
    <xdr:sp macro="" textlink="">
      <xdr:nvSpPr>
        <xdr:cNvPr id="691" name="n_3aveValue【庁舎】&#10;有形固定資産減価償却率"/>
        <xdr:cNvSpPr txBox="1"/>
      </xdr:nvSpPr>
      <xdr:spPr>
        <a:xfrm>
          <a:off x="13500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692" name="n_1mainValue【庁舎】&#10;有形固定資産減価償却率"/>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693" name="n_2mainValue【庁舎】&#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19" name="直線コネクタ 718"/>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20"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21" name="直線コネクタ 720"/>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22"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23" name="直線コネクタ 722"/>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4"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5" name="フローチャート: 判断 724"/>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26" name="フローチャート: 判断 72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27" name="フローチャート: 判断 726"/>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728" name="フローチャート: 判断 727"/>
        <xdr:cNvSpPr/>
      </xdr:nvSpPr>
      <xdr:spPr>
        <a:xfrm>
          <a:off x="194945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40095</xdr:rowOff>
    </xdr:from>
    <xdr:to>
      <xdr:col>116</xdr:col>
      <xdr:colOff>114300</xdr:colOff>
      <xdr:row>103</xdr:row>
      <xdr:rowOff>141695</xdr:rowOff>
    </xdr:to>
    <xdr:sp macro="" textlink="">
      <xdr:nvSpPr>
        <xdr:cNvPr id="734" name="楕円 733"/>
        <xdr:cNvSpPr/>
      </xdr:nvSpPr>
      <xdr:spPr>
        <a:xfrm>
          <a:off x="22110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62972</xdr:rowOff>
    </xdr:from>
    <xdr:ext cx="469744" cy="259045"/>
    <xdr:sp macro="" textlink="">
      <xdr:nvSpPr>
        <xdr:cNvPr id="735" name="【庁舎】&#10;一人当たり面積該当値テキスト"/>
        <xdr:cNvSpPr txBox="1"/>
      </xdr:nvSpPr>
      <xdr:spPr>
        <a:xfrm>
          <a:off x="22199600" y="175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57513</xdr:rowOff>
    </xdr:from>
    <xdr:to>
      <xdr:col>112</xdr:col>
      <xdr:colOff>38100</xdr:colOff>
      <xdr:row>103</xdr:row>
      <xdr:rowOff>159113</xdr:rowOff>
    </xdr:to>
    <xdr:sp macro="" textlink="">
      <xdr:nvSpPr>
        <xdr:cNvPr id="736" name="楕円 735"/>
        <xdr:cNvSpPr/>
      </xdr:nvSpPr>
      <xdr:spPr>
        <a:xfrm>
          <a:off x="21272500" y="17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90895</xdr:rowOff>
    </xdr:from>
    <xdr:to>
      <xdr:col>116</xdr:col>
      <xdr:colOff>63500</xdr:colOff>
      <xdr:row>103</xdr:row>
      <xdr:rowOff>108313</xdr:rowOff>
    </xdr:to>
    <xdr:cxnSp macro="">
      <xdr:nvCxnSpPr>
        <xdr:cNvPr id="737" name="直線コネクタ 736"/>
        <xdr:cNvCxnSpPr/>
      </xdr:nvCxnSpPr>
      <xdr:spPr>
        <a:xfrm flipV="1">
          <a:off x="21323300" y="17750245"/>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51526</xdr:rowOff>
    </xdr:from>
    <xdr:to>
      <xdr:col>107</xdr:col>
      <xdr:colOff>101600</xdr:colOff>
      <xdr:row>102</xdr:row>
      <xdr:rowOff>153126</xdr:rowOff>
    </xdr:to>
    <xdr:sp macro="" textlink="">
      <xdr:nvSpPr>
        <xdr:cNvPr id="738" name="楕円 737"/>
        <xdr:cNvSpPr/>
      </xdr:nvSpPr>
      <xdr:spPr>
        <a:xfrm>
          <a:off x="20383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102326</xdr:rowOff>
    </xdr:from>
    <xdr:to>
      <xdr:col>111</xdr:col>
      <xdr:colOff>177800</xdr:colOff>
      <xdr:row>103</xdr:row>
      <xdr:rowOff>108313</xdr:rowOff>
    </xdr:to>
    <xdr:cxnSp macro="">
      <xdr:nvCxnSpPr>
        <xdr:cNvPr id="739" name="直線コネクタ 738"/>
        <xdr:cNvCxnSpPr/>
      </xdr:nvCxnSpPr>
      <xdr:spPr>
        <a:xfrm>
          <a:off x="20434300" y="17590226"/>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0"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41"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148426</xdr:rowOff>
    </xdr:from>
    <xdr:ext cx="469744" cy="259045"/>
    <xdr:sp macro="" textlink="">
      <xdr:nvSpPr>
        <xdr:cNvPr id="742" name="n_3aveValue【庁舎】&#10;一人当たり面積"/>
        <xdr:cNvSpPr txBox="1"/>
      </xdr:nvSpPr>
      <xdr:spPr>
        <a:xfrm>
          <a:off x="19310427"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4190</xdr:rowOff>
    </xdr:from>
    <xdr:ext cx="469744" cy="259045"/>
    <xdr:sp macro="" textlink="">
      <xdr:nvSpPr>
        <xdr:cNvPr id="743" name="n_1mainValue【庁舎】&#10;一人当たり面積"/>
        <xdr:cNvSpPr txBox="1"/>
      </xdr:nvSpPr>
      <xdr:spPr>
        <a:xfrm>
          <a:off x="21075727"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169653</xdr:rowOff>
    </xdr:from>
    <xdr:ext cx="469744" cy="259045"/>
    <xdr:sp macro="" textlink="">
      <xdr:nvSpPr>
        <xdr:cNvPr id="744" name="n_2mainValue【庁舎】&#10;一人当たり面積"/>
        <xdr:cNvSpPr txBox="1"/>
      </xdr:nvSpPr>
      <xdr:spPr>
        <a:xfrm>
          <a:off x="201994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有形固定資産減価償却率は、体育館・プール、保健センター・保健所、一般廃棄物処理施設については、類似団体平均と同水準であるが、市民会館、庁舎は高く、図書館、消防施設は低くなっている。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市民会館は、建築から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年経過し耐用年数を超えており、有形固定資産減価償却率が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％となっている。現状も美術品の展示や音楽イベントなどで使用されているが、使用頻度が比較的少ないことから大規模な改修は行わず修繕等で対応している。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ポイント上回っている。象潟庁舎は</a:t>
          </a:r>
          <a:r>
            <a:rPr kumimoji="1" lang="en-US" altLang="ja-JP" sz="1300">
              <a:latin typeface="ＭＳ Ｐゴシック" panose="020B0600070205080204" pitchFamily="50" charset="-128"/>
              <a:ea typeface="ＭＳ Ｐゴシック" panose="020B0600070205080204" pitchFamily="50" charset="-128"/>
            </a:rPr>
            <a:t>H5</a:t>
          </a:r>
          <a:r>
            <a:rPr kumimoji="1" lang="ja-JP" altLang="en-US" sz="1300">
              <a:latin typeface="ＭＳ Ｐゴシック" panose="020B0600070205080204" pitchFamily="50" charset="-128"/>
              <a:ea typeface="ＭＳ Ｐゴシック" panose="020B0600070205080204" pitchFamily="50" charset="-128"/>
            </a:rPr>
            <a:t>、金浦庁舎は</a:t>
          </a:r>
          <a:r>
            <a:rPr kumimoji="1" lang="en-US" altLang="ja-JP" sz="1300">
              <a:latin typeface="ＭＳ Ｐゴシック" panose="020B0600070205080204" pitchFamily="50" charset="-128"/>
              <a:ea typeface="ＭＳ Ｐゴシック" panose="020B0600070205080204" pitchFamily="50" charset="-128"/>
            </a:rPr>
            <a:t>S59</a:t>
          </a:r>
          <a:r>
            <a:rPr kumimoji="1" lang="ja-JP" altLang="en-US" sz="1300">
              <a:latin typeface="ＭＳ Ｐゴシック" panose="020B0600070205080204" pitchFamily="50" charset="-128"/>
              <a:ea typeface="ＭＳ Ｐゴシック" panose="020B0600070205080204" pitchFamily="50" charset="-128"/>
            </a:rPr>
            <a:t>、仁賀保庁舎は</a:t>
          </a:r>
          <a:r>
            <a:rPr kumimoji="1" lang="en-US" altLang="ja-JP" sz="1300">
              <a:latin typeface="ＭＳ Ｐゴシック" panose="020B0600070205080204" pitchFamily="50" charset="-128"/>
              <a:ea typeface="ＭＳ Ｐゴシック" panose="020B0600070205080204" pitchFamily="50" charset="-128"/>
            </a:rPr>
            <a:t>S51</a:t>
          </a:r>
          <a:r>
            <a:rPr kumimoji="1" lang="ja-JP" altLang="en-US" sz="1300">
              <a:latin typeface="ＭＳ Ｐゴシック" panose="020B0600070205080204" pitchFamily="50" charset="-128"/>
              <a:ea typeface="ＭＳ Ｐゴシック" panose="020B0600070205080204" pitchFamily="50" charset="-128"/>
            </a:rPr>
            <a:t>の建設であり、空調など各種設備は耐用年数を超えており、建物全体として補修を必要とする箇所が年々増加傾向にある。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ヶ所の図書館を公民館に併設しているほか、単独の施設として管理している駅舎併設の図書館は平成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年度供用開始のため稼働年数が少ないことが類似団体平均を下回る要因であると考えられる。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ポイント下回っている。一定年数を経過した消防団施設を年次計画で建て替えしており、老朽化対策を計画的に実施していることが類似団体平均を下回る要因であると考えられる。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0" t="s">
        <v>49</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x14ac:dyDescent="0.15">
      <c r="B2" s="3" t="s">
        <v>130</v>
      </c>
      <c r="C2" s="3"/>
      <c r="D2" s="12"/>
    </row>
    <row r="3" spans="1:119" ht="18.75" customHeight="1" x14ac:dyDescent="0.15">
      <c r="A3" s="2"/>
      <c r="B3" s="508" t="s">
        <v>131</v>
      </c>
      <c r="C3" s="509"/>
      <c r="D3" s="509"/>
      <c r="E3" s="510"/>
      <c r="F3" s="510"/>
      <c r="G3" s="510"/>
      <c r="H3" s="510"/>
      <c r="I3" s="510"/>
      <c r="J3" s="510"/>
      <c r="K3" s="510"/>
      <c r="L3" s="510" t="s">
        <v>108</v>
      </c>
      <c r="M3" s="510"/>
      <c r="N3" s="510"/>
      <c r="O3" s="510"/>
      <c r="P3" s="510"/>
      <c r="Q3" s="510"/>
      <c r="R3" s="517"/>
      <c r="S3" s="517"/>
      <c r="T3" s="517"/>
      <c r="U3" s="517"/>
      <c r="V3" s="518"/>
      <c r="W3" s="364" t="s">
        <v>135</v>
      </c>
      <c r="X3" s="365"/>
      <c r="Y3" s="365"/>
      <c r="Z3" s="365"/>
      <c r="AA3" s="365"/>
      <c r="AB3" s="509"/>
      <c r="AC3" s="517" t="s">
        <v>136</v>
      </c>
      <c r="AD3" s="365"/>
      <c r="AE3" s="365"/>
      <c r="AF3" s="365"/>
      <c r="AG3" s="365"/>
      <c r="AH3" s="365"/>
      <c r="AI3" s="365"/>
      <c r="AJ3" s="365"/>
      <c r="AK3" s="365"/>
      <c r="AL3" s="366"/>
      <c r="AM3" s="364" t="s">
        <v>138</v>
      </c>
      <c r="AN3" s="365"/>
      <c r="AO3" s="365"/>
      <c r="AP3" s="365"/>
      <c r="AQ3" s="365"/>
      <c r="AR3" s="365"/>
      <c r="AS3" s="365"/>
      <c r="AT3" s="365"/>
      <c r="AU3" s="365"/>
      <c r="AV3" s="365"/>
      <c r="AW3" s="365"/>
      <c r="AX3" s="366"/>
      <c r="AY3" s="361" t="s">
        <v>8</v>
      </c>
      <c r="AZ3" s="362"/>
      <c r="BA3" s="362"/>
      <c r="BB3" s="362"/>
      <c r="BC3" s="362"/>
      <c r="BD3" s="362"/>
      <c r="BE3" s="362"/>
      <c r="BF3" s="362"/>
      <c r="BG3" s="362"/>
      <c r="BH3" s="362"/>
      <c r="BI3" s="362"/>
      <c r="BJ3" s="362"/>
      <c r="BK3" s="362"/>
      <c r="BL3" s="362"/>
      <c r="BM3" s="363"/>
      <c r="BN3" s="364" t="s">
        <v>142</v>
      </c>
      <c r="BO3" s="365"/>
      <c r="BP3" s="365"/>
      <c r="BQ3" s="365"/>
      <c r="BR3" s="365"/>
      <c r="BS3" s="365"/>
      <c r="BT3" s="365"/>
      <c r="BU3" s="366"/>
      <c r="BV3" s="364" t="s">
        <v>144</v>
      </c>
      <c r="BW3" s="365"/>
      <c r="BX3" s="365"/>
      <c r="BY3" s="365"/>
      <c r="BZ3" s="365"/>
      <c r="CA3" s="365"/>
      <c r="CB3" s="365"/>
      <c r="CC3" s="366"/>
      <c r="CD3" s="361" t="s">
        <v>8</v>
      </c>
      <c r="CE3" s="362"/>
      <c r="CF3" s="362"/>
      <c r="CG3" s="362"/>
      <c r="CH3" s="362"/>
      <c r="CI3" s="362"/>
      <c r="CJ3" s="362"/>
      <c r="CK3" s="362"/>
      <c r="CL3" s="362"/>
      <c r="CM3" s="362"/>
      <c r="CN3" s="362"/>
      <c r="CO3" s="362"/>
      <c r="CP3" s="362"/>
      <c r="CQ3" s="362"/>
      <c r="CR3" s="362"/>
      <c r="CS3" s="363"/>
      <c r="CT3" s="364" t="s">
        <v>148</v>
      </c>
      <c r="CU3" s="365"/>
      <c r="CV3" s="365"/>
      <c r="CW3" s="365"/>
      <c r="CX3" s="365"/>
      <c r="CY3" s="365"/>
      <c r="CZ3" s="365"/>
      <c r="DA3" s="366"/>
      <c r="DB3" s="364" t="s">
        <v>149</v>
      </c>
      <c r="DC3" s="365"/>
      <c r="DD3" s="365"/>
      <c r="DE3" s="365"/>
      <c r="DF3" s="365"/>
      <c r="DG3" s="365"/>
      <c r="DH3" s="365"/>
      <c r="DI3" s="366"/>
    </row>
    <row r="4" spans="1:119" ht="18.75" customHeight="1" x14ac:dyDescent="0.15">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150</v>
      </c>
      <c r="AZ4" s="368"/>
      <c r="BA4" s="368"/>
      <c r="BB4" s="368"/>
      <c r="BC4" s="368"/>
      <c r="BD4" s="368"/>
      <c r="BE4" s="368"/>
      <c r="BF4" s="368"/>
      <c r="BG4" s="368"/>
      <c r="BH4" s="368"/>
      <c r="BI4" s="368"/>
      <c r="BJ4" s="368"/>
      <c r="BK4" s="368"/>
      <c r="BL4" s="368"/>
      <c r="BM4" s="369"/>
      <c r="BN4" s="370">
        <v>13953545</v>
      </c>
      <c r="BO4" s="371"/>
      <c r="BP4" s="371"/>
      <c r="BQ4" s="371"/>
      <c r="BR4" s="371"/>
      <c r="BS4" s="371"/>
      <c r="BT4" s="371"/>
      <c r="BU4" s="372"/>
      <c r="BV4" s="370">
        <v>14624349</v>
      </c>
      <c r="BW4" s="371"/>
      <c r="BX4" s="371"/>
      <c r="BY4" s="371"/>
      <c r="BZ4" s="371"/>
      <c r="CA4" s="371"/>
      <c r="CB4" s="371"/>
      <c r="CC4" s="372"/>
      <c r="CD4" s="373" t="s">
        <v>152</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1.9</v>
      </c>
      <c r="DC4" s="377"/>
      <c r="DD4" s="377"/>
      <c r="DE4" s="377"/>
      <c r="DF4" s="377"/>
      <c r="DG4" s="377"/>
      <c r="DH4" s="377"/>
      <c r="DI4" s="378"/>
    </row>
    <row r="5" spans="1:119" ht="18.75" customHeight="1" x14ac:dyDescent="0.15">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153</v>
      </c>
      <c r="AN5" s="380"/>
      <c r="AO5" s="380"/>
      <c r="AP5" s="380"/>
      <c r="AQ5" s="380"/>
      <c r="AR5" s="380"/>
      <c r="AS5" s="380"/>
      <c r="AT5" s="381"/>
      <c r="AU5" s="382" t="s">
        <v>66</v>
      </c>
      <c r="AV5" s="383"/>
      <c r="AW5" s="383"/>
      <c r="AX5" s="383"/>
      <c r="AY5" s="384" t="s">
        <v>139</v>
      </c>
      <c r="AZ5" s="385"/>
      <c r="BA5" s="385"/>
      <c r="BB5" s="385"/>
      <c r="BC5" s="385"/>
      <c r="BD5" s="385"/>
      <c r="BE5" s="385"/>
      <c r="BF5" s="385"/>
      <c r="BG5" s="385"/>
      <c r="BH5" s="385"/>
      <c r="BI5" s="385"/>
      <c r="BJ5" s="385"/>
      <c r="BK5" s="385"/>
      <c r="BL5" s="385"/>
      <c r="BM5" s="386"/>
      <c r="BN5" s="387">
        <v>13686529</v>
      </c>
      <c r="BO5" s="388"/>
      <c r="BP5" s="388"/>
      <c r="BQ5" s="388"/>
      <c r="BR5" s="388"/>
      <c r="BS5" s="388"/>
      <c r="BT5" s="388"/>
      <c r="BU5" s="389"/>
      <c r="BV5" s="387">
        <v>14436521</v>
      </c>
      <c r="BW5" s="388"/>
      <c r="BX5" s="388"/>
      <c r="BY5" s="388"/>
      <c r="BZ5" s="388"/>
      <c r="CA5" s="388"/>
      <c r="CB5" s="388"/>
      <c r="CC5" s="389"/>
      <c r="CD5" s="390" t="s">
        <v>155</v>
      </c>
      <c r="CE5" s="391"/>
      <c r="CF5" s="391"/>
      <c r="CG5" s="391"/>
      <c r="CH5" s="391"/>
      <c r="CI5" s="391"/>
      <c r="CJ5" s="391"/>
      <c r="CK5" s="391"/>
      <c r="CL5" s="391"/>
      <c r="CM5" s="391"/>
      <c r="CN5" s="391"/>
      <c r="CO5" s="391"/>
      <c r="CP5" s="391"/>
      <c r="CQ5" s="391"/>
      <c r="CR5" s="391"/>
      <c r="CS5" s="392"/>
      <c r="CT5" s="393">
        <v>89</v>
      </c>
      <c r="CU5" s="394"/>
      <c r="CV5" s="394"/>
      <c r="CW5" s="394"/>
      <c r="CX5" s="394"/>
      <c r="CY5" s="394"/>
      <c r="CZ5" s="394"/>
      <c r="DA5" s="395"/>
      <c r="DB5" s="393">
        <v>88.5</v>
      </c>
      <c r="DC5" s="394"/>
      <c r="DD5" s="394"/>
      <c r="DE5" s="394"/>
      <c r="DF5" s="394"/>
      <c r="DG5" s="394"/>
      <c r="DH5" s="394"/>
      <c r="DI5" s="395"/>
    </row>
    <row r="6" spans="1:119" ht="18.75" customHeight="1" x14ac:dyDescent="0.15">
      <c r="A6" s="2"/>
      <c r="B6" s="528" t="s">
        <v>156</v>
      </c>
      <c r="C6" s="529"/>
      <c r="D6" s="529"/>
      <c r="E6" s="530"/>
      <c r="F6" s="530"/>
      <c r="G6" s="530"/>
      <c r="H6" s="530"/>
      <c r="I6" s="530"/>
      <c r="J6" s="530"/>
      <c r="K6" s="530"/>
      <c r="L6" s="530" t="s">
        <v>50</v>
      </c>
      <c r="M6" s="530"/>
      <c r="N6" s="530"/>
      <c r="O6" s="530"/>
      <c r="P6" s="530"/>
      <c r="Q6" s="530"/>
      <c r="R6" s="534"/>
      <c r="S6" s="534"/>
      <c r="T6" s="534"/>
      <c r="U6" s="534"/>
      <c r="V6" s="535"/>
      <c r="W6" s="538" t="s">
        <v>160</v>
      </c>
      <c r="X6" s="539"/>
      <c r="Y6" s="539"/>
      <c r="Z6" s="539"/>
      <c r="AA6" s="539"/>
      <c r="AB6" s="529"/>
      <c r="AC6" s="542" t="s">
        <v>161</v>
      </c>
      <c r="AD6" s="543"/>
      <c r="AE6" s="543"/>
      <c r="AF6" s="543"/>
      <c r="AG6" s="543"/>
      <c r="AH6" s="543"/>
      <c r="AI6" s="543"/>
      <c r="AJ6" s="543"/>
      <c r="AK6" s="543"/>
      <c r="AL6" s="544"/>
      <c r="AM6" s="379" t="s">
        <v>70</v>
      </c>
      <c r="AN6" s="380"/>
      <c r="AO6" s="380"/>
      <c r="AP6" s="380"/>
      <c r="AQ6" s="380"/>
      <c r="AR6" s="380"/>
      <c r="AS6" s="380"/>
      <c r="AT6" s="381"/>
      <c r="AU6" s="382" t="s">
        <v>66</v>
      </c>
      <c r="AV6" s="383"/>
      <c r="AW6" s="383"/>
      <c r="AX6" s="383"/>
      <c r="AY6" s="384" t="s">
        <v>164</v>
      </c>
      <c r="AZ6" s="385"/>
      <c r="BA6" s="385"/>
      <c r="BB6" s="385"/>
      <c r="BC6" s="385"/>
      <c r="BD6" s="385"/>
      <c r="BE6" s="385"/>
      <c r="BF6" s="385"/>
      <c r="BG6" s="385"/>
      <c r="BH6" s="385"/>
      <c r="BI6" s="385"/>
      <c r="BJ6" s="385"/>
      <c r="BK6" s="385"/>
      <c r="BL6" s="385"/>
      <c r="BM6" s="386"/>
      <c r="BN6" s="387">
        <v>267016</v>
      </c>
      <c r="BO6" s="388"/>
      <c r="BP6" s="388"/>
      <c r="BQ6" s="388"/>
      <c r="BR6" s="388"/>
      <c r="BS6" s="388"/>
      <c r="BT6" s="388"/>
      <c r="BU6" s="389"/>
      <c r="BV6" s="387">
        <v>187828</v>
      </c>
      <c r="BW6" s="388"/>
      <c r="BX6" s="388"/>
      <c r="BY6" s="388"/>
      <c r="BZ6" s="388"/>
      <c r="CA6" s="388"/>
      <c r="CB6" s="388"/>
      <c r="CC6" s="389"/>
      <c r="CD6" s="390" t="s">
        <v>165</v>
      </c>
      <c r="CE6" s="391"/>
      <c r="CF6" s="391"/>
      <c r="CG6" s="391"/>
      <c r="CH6" s="391"/>
      <c r="CI6" s="391"/>
      <c r="CJ6" s="391"/>
      <c r="CK6" s="391"/>
      <c r="CL6" s="391"/>
      <c r="CM6" s="391"/>
      <c r="CN6" s="391"/>
      <c r="CO6" s="391"/>
      <c r="CP6" s="391"/>
      <c r="CQ6" s="391"/>
      <c r="CR6" s="391"/>
      <c r="CS6" s="392"/>
      <c r="CT6" s="396">
        <v>93.4</v>
      </c>
      <c r="CU6" s="397"/>
      <c r="CV6" s="397"/>
      <c r="CW6" s="397"/>
      <c r="CX6" s="397"/>
      <c r="CY6" s="397"/>
      <c r="CZ6" s="397"/>
      <c r="DA6" s="398"/>
      <c r="DB6" s="396">
        <v>92.9</v>
      </c>
      <c r="DC6" s="397"/>
      <c r="DD6" s="397"/>
      <c r="DE6" s="397"/>
      <c r="DF6" s="397"/>
      <c r="DG6" s="397"/>
      <c r="DH6" s="397"/>
      <c r="DI6" s="398"/>
    </row>
    <row r="7" spans="1:119" ht="18.75" customHeight="1" x14ac:dyDescent="0.15">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166</v>
      </c>
      <c r="AN7" s="380"/>
      <c r="AO7" s="380"/>
      <c r="AP7" s="380"/>
      <c r="AQ7" s="380"/>
      <c r="AR7" s="380"/>
      <c r="AS7" s="380"/>
      <c r="AT7" s="381"/>
      <c r="AU7" s="382" t="s">
        <v>66</v>
      </c>
      <c r="AV7" s="383"/>
      <c r="AW7" s="383"/>
      <c r="AX7" s="383"/>
      <c r="AY7" s="384" t="s">
        <v>167</v>
      </c>
      <c r="AZ7" s="385"/>
      <c r="BA7" s="385"/>
      <c r="BB7" s="385"/>
      <c r="BC7" s="385"/>
      <c r="BD7" s="385"/>
      <c r="BE7" s="385"/>
      <c r="BF7" s="385"/>
      <c r="BG7" s="385"/>
      <c r="BH7" s="385"/>
      <c r="BI7" s="385"/>
      <c r="BJ7" s="385"/>
      <c r="BK7" s="385"/>
      <c r="BL7" s="385"/>
      <c r="BM7" s="386"/>
      <c r="BN7" s="387">
        <v>77083</v>
      </c>
      <c r="BO7" s="388"/>
      <c r="BP7" s="388"/>
      <c r="BQ7" s="388"/>
      <c r="BR7" s="388"/>
      <c r="BS7" s="388"/>
      <c r="BT7" s="388"/>
      <c r="BU7" s="389"/>
      <c r="BV7" s="387">
        <v>9279</v>
      </c>
      <c r="BW7" s="388"/>
      <c r="BX7" s="388"/>
      <c r="BY7" s="388"/>
      <c r="BZ7" s="388"/>
      <c r="CA7" s="388"/>
      <c r="CB7" s="388"/>
      <c r="CC7" s="389"/>
      <c r="CD7" s="390" t="s">
        <v>168</v>
      </c>
      <c r="CE7" s="391"/>
      <c r="CF7" s="391"/>
      <c r="CG7" s="391"/>
      <c r="CH7" s="391"/>
      <c r="CI7" s="391"/>
      <c r="CJ7" s="391"/>
      <c r="CK7" s="391"/>
      <c r="CL7" s="391"/>
      <c r="CM7" s="391"/>
      <c r="CN7" s="391"/>
      <c r="CO7" s="391"/>
      <c r="CP7" s="391"/>
      <c r="CQ7" s="391"/>
      <c r="CR7" s="391"/>
      <c r="CS7" s="392"/>
      <c r="CT7" s="387">
        <v>9187769</v>
      </c>
      <c r="CU7" s="388"/>
      <c r="CV7" s="388"/>
      <c r="CW7" s="388"/>
      <c r="CX7" s="388"/>
      <c r="CY7" s="388"/>
      <c r="CZ7" s="388"/>
      <c r="DA7" s="389"/>
      <c r="DB7" s="387">
        <v>9269759</v>
      </c>
      <c r="DC7" s="388"/>
      <c r="DD7" s="388"/>
      <c r="DE7" s="388"/>
      <c r="DF7" s="388"/>
      <c r="DG7" s="388"/>
      <c r="DH7" s="388"/>
      <c r="DI7" s="389"/>
    </row>
    <row r="8" spans="1:119" ht="18.75" customHeight="1" x14ac:dyDescent="0.15">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169</v>
      </c>
      <c r="AN8" s="380"/>
      <c r="AO8" s="380"/>
      <c r="AP8" s="380"/>
      <c r="AQ8" s="380"/>
      <c r="AR8" s="380"/>
      <c r="AS8" s="380"/>
      <c r="AT8" s="381"/>
      <c r="AU8" s="382" t="s">
        <v>66</v>
      </c>
      <c r="AV8" s="383"/>
      <c r="AW8" s="383"/>
      <c r="AX8" s="383"/>
      <c r="AY8" s="384" t="s">
        <v>172</v>
      </c>
      <c r="AZ8" s="385"/>
      <c r="BA8" s="385"/>
      <c r="BB8" s="385"/>
      <c r="BC8" s="385"/>
      <c r="BD8" s="385"/>
      <c r="BE8" s="385"/>
      <c r="BF8" s="385"/>
      <c r="BG8" s="385"/>
      <c r="BH8" s="385"/>
      <c r="BI8" s="385"/>
      <c r="BJ8" s="385"/>
      <c r="BK8" s="385"/>
      <c r="BL8" s="385"/>
      <c r="BM8" s="386"/>
      <c r="BN8" s="387">
        <v>189933</v>
      </c>
      <c r="BO8" s="388"/>
      <c r="BP8" s="388"/>
      <c r="BQ8" s="388"/>
      <c r="BR8" s="388"/>
      <c r="BS8" s="388"/>
      <c r="BT8" s="388"/>
      <c r="BU8" s="389"/>
      <c r="BV8" s="387">
        <v>178549</v>
      </c>
      <c r="BW8" s="388"/>
      <c r="BX8" s="388"/>
      <c r="BY8" s="388"/>
      <c r="BZ8" s="388"/>
      <c r="CA8" s="388"/>
      <c r="CB8" s="388"/>
      <c r="CC8" s="389"/>
      <c r="CD8" s="390" t="s">
        <v>173</v>
      </c>
      <c r="CE8" s="391"/>
      <c r="CF8" s="391"/>
      <c r="CG8" s="391"/>
      <c r="CH8" s="391"/>
      <c r="CI8" s="391"/>
      <c r="CJ8" s="391"/>
      <c r="CK8" s="391"/>
      <c r="CL8" s="391"/>
      <c r="CM8" s="391"/>
      <c r="CN8" s="391"/>
      <c r="CO8" s="391"/>
      <c r="CP8" s="391"/>
      <c r="CQ8" s="391"/>
      <c r="CR8" s="391"/>
      <c r="CS8" s="392"/>
      <c r="CT8" s="399">
        <v>0.37</v>
      </c>
      <c r="CU8" s="400"/>
      <c r="CV8" s="400"/>
      <c r="CW8" s="400"/>
      <c r="CX8" s="400"/>
      <c r="CY8" s="400"/>
      <c r="CZ8" s="400"/>
      <c r="DA8" s="401"/>
      <c r="DB8" s="399">
        <v>0.37</v>
      </c>
      <c r="DC8" s="400"/>
      <c r="DD8" s="400"/>
      <c r="DE8" s="400"/>
      <c r="DF8" s="400"/>
      <c r="DG8" s="400"/>
      <c r="DH8" s="400"/>
      <c r="DI8" s="401"/>
    </row>
    <row r="9" spans="1:119" ht="18.75" customHeight="1" x14ac:dyDescent="0.15">
      <c r="A9" s="2"/>
      <c r="B9" s="361" t="s">
        <v>17</v>
      </c>
      <c r="C9" s="362"/>
      <c r="D9" s="362"/>
      <c r="E9" s="362"/>
      <c r="F9" s="362"/>
      <c r="G9" s="362"/>
      <c r="H9" s="362"/>
      <c r="I9" s="362"/>
      <c r="J9" s="362"/>
      <c r="K9" s="456"/>
      <c r="L9" s="412" t="s">
        <v>174</v>
      </c>
      <c r="M9" s="413"/>
      <c r="N9" s="413"/>
      <c r="O9" s="413"/>
      <c r="P9" s="413"/>
      <c r="Q9" s="414"/>
      <c r="R9" s="415">
        <v>25324</v>
      </c>
      <c r="S9" s="416"/>
      <c r="T9" s="416"/>
      <c r="U9" s="416"/>
      <c r="V9" s="417"/>
      <c r="W9" s="364" t="s">
        <v>176</v>
      </c>
      <c r="X9" s="365"/>
      <c r="Y9" s="365"/>
      <c r="Z9" s="365"/>
      <c r="AA9" s="365"/>
      <c r="AB9" s="365"/>
      <c r="AC9" s="365"/>
      <c r="AD9" s="365"/>
      <c r="AE9" s="365"/>
      <c r="AF9" s="365"/>
      <c r="AG9" s="365"/>
      <c r="AH9" s="365"/>
      <c r="AI9" s="365"/>
      <c r="AJ9" s="365"/>
      <c r="AK9" s="365"/>
      <c r="AL9" s="366"/>
      <c r="AM9" s="379" t="s">
        <v>177</v>
      </c>
      <c r="AN9" s="380"/>
      <c r="AO9" s="380"/>
      <c r="AP9" s="380"/>
      <c r="AQ9" s="380"/>
      <c r="AR9" s="380"/>
      <c r="AS9" s="380"/>
      <c r="AT9" s="381"/>
      <c r="AU9" s="382" t="s">
        <v>66</v>
      </c>
      <c r="AV9" s="383"/>
      <c r="AW9" s="383"/>
      <c r="AX9" s="383"/>
      <c r="AY9" s="384" t="s">
        <v>67</v>
      </c>
      <c r="AZ9" s="385"/>
      <c r="BA9" s="385"/>
      <c r="BB9" s="385"/>
      <c r="BC9" s="385"/>
      <c r="BD9" s="385"/>
      <c r="BE9" s="385"/>
      <c r="BF9" s="385"/>
      <c r="BG9" s="385"/>
      <c r="BH9" s="385"/>
      <c r="BI9" s="385"/>
      <c r="BJ9" s="385"/>
      <c r="BK9" s="385"/>
      <c r="BL9" s="385"/>
      <c r="BM9" s="386"/>
      <c r="BN9" s="387">
        <v>11384</v>
      </c>
      <c r="BO9" s="388"/>
      <c r="BP9" s="388"/>
      <c r="BQ9" s="388"/>
      <c r="BR9" s="388"/>
      <c r="BS9" s="388"/>
      <c r="BT9" s="388"/>
      <c r="BU9" s="389"/>
      <c r="BV9" s="387">
        <v>-49177</v>
      </c>
      <c r="BW9" s="388"/>
      <c r="BX9" s="388"/>
      <c r="BY9" s="388"/>
      <c r="BZ9" s="388"/>
      <c r="CA9" s="388"/>
      <c r="CB9" s="388"/>
      <c r="CC9" s="389"/>
      <c r="CD9" s="390" t="s">
        <v>64</v>
      </c>
      <c r="CE9" s="391"/>
      <c r="CF9" s="391"/>
      <c r="CG9" s="391"/>
      <c r="CH9" s="391"/>
      <c r="CI9" s="391"/>
      <c r="CJ9" s="391"/>
      <c r="CK9" s="391"/>
      <c r="CL9" s="391"/>
      <c r="CM9" s="391"/>
      <c r="CN9" s="391"/>
      <c r="CO9" s="391"/>
      <c r="CP9" s="391"/>
      <c r="CQ9" s="391"/>
      <c r="CR9" s="391"/>
      <c r="CS9" s="392"/>
      <c r="CT9" s="393">
        <v>23.1</v>
      </c>
      <c r="CU9" s="394"/>
      <c r="CV9" s="394"/>
      <c r="CW9" s="394"/>
      <c r="CX9" s="394"/>
      <c r="CY9" s="394"/>
      <c r="CZ9" s="394"/>
      <c r="DA9" s="395"/>
      <c r="DB9" s="393">
        <v>26.8</v>
      </c>
      <c r="DC9" s="394"/>
      <c r="DD9" s="394"/>
      <c r="DE9" s="394"/>
      <c r="DF9" s="394"/>
      <c r="DG9" s="394"/>
      <c r="DH9" s="394"/>
      <c r="DI9" s="395"/>
    </row>
    <row r="10" spans="1:119" ht="18.75" customHeight="1" x14ac:dyDescent="0.15">
      <c r="A10" s="2"/>
      <c r="B10" s="361"/>
      <c r="C10" s="362"/>
      <c r="D10" s="362"/>
      <c r="E10" s="362"/>
      <c r="F10" s="362"/>
      <c r="G10" s="362"/>
      <c r="H10" s="362"/>
      <c r="I10" s="362"/>
      <c r="J10" s="362"/>
      <c r="K10" s="456"/>
      <c r="L10" s="402" t="s">
        <v>179</v>
      </c>
      <c r="M10" s="380"/>
      <c r="N10" s="380"/>
      <c r="O10" s="380"/>
      <c r="P10" s="380"/>
      <c r="Q10" s="381"/>
      <c r="R10" s="403">
        <v>27544</v>
      </c>
      <c r="S10" s="404"/>
      <c r="T10" s="404"/>
      <c r="U10" s="404"/>
      <c r="V10" s="405"/>
      <c r="W10" s="523"/>
      <c r="X10" s="494"/>
      <c r="Y10" s="494"/>
      <c r="Z10" s="494"/>
      <c r="AA10" s="494"/>
      <c r="AB10" s="494"/>
      <c r="AC10" s="494"/>
      <c r="AD10" s="494"/>
      <c r="AE10" s="494"/>
      <c r="AF10" s="494"/>
      <c r="AG10" s="494"/>
      <c r="AH10" s="494"/>
      <c r="AI10" s="494"/>
      <c r="AJ10" s="494"/>
      <c r="AK10" s="494"/>
      <c r="AL10" s="526"/>
      <c r="AM10" s="379" t="s">
        <v>181</v>
      </c>
      <c r="AN10" s="380"/>
      <c r="AO10" s="380"/>
      <c r="AP10" s="380"/>
      <c r="AQ10" s="380"/>
      <c r="AR10" s="380"/>
      <c r="AS10" s="380"/>
      <c r="AT10" s="381"/>
      <c r="AU10" s="382" t="s">
        <v>184</v>
      </c>
      <c r="AV10" s="383"/>
      <c r="AW10" s="383"/>
      <c r="AX10" s="383"/>
      <c r="AY10" s="384" t="s">
        <v>185</v>
      </c>
      <c r="AZ10" s="385"/>
      <c r="BA10" s="385"/>
      <c r="BB10" s="385"/>
      <c r="BC10" s="385"/>
      <c r="BD10" s="385"/>
      <c r="BE10" s="385"/>
      <c r="BF10" s="385"/>
      <c r="BG10" s="385"/>
      <c r="BH10" s="385"/>
      <c r="BI10" s="385"/>
      <c r="BJ10" s="385"/>
      <c r="BK10" s="385"/>
      <c r="BL10" s="385"/>
      <c r="BM10" s="386"/>
      <c r="BN10" s="387">
        <v>6294</v>
      </c>
      <c r="BO10" s="388"/>
      <c r="BP10" s="388"/>
      <c r="BQ10" s="388"/>
      <c r="BR10" s="388"/>
      <c r="BS10" s="388"/>
      <c r="BT10" s="388"/>
      <c r="BU10" s="389"/>
      <c r="BV10" s="387">
        <v>38011</v>
      </c>
      <c r="BW10" s="388"/>
      <c r="BX10" s="388"/>
      <c r="BY10" s="388"/>
      <c r="BZ10" s="388"/>
      <c r="CA10" s="388"/>
      <c r="CB10" s="388"/>
      <c r="CC10" s="389"/>
      <c r="CD10" s="25" t="s">
        <v>186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1"/>
      <c r="C11" s="362"/>
      <c r="D11" s="362"/>
      <c r="E11" s="362"/>
      <c r="F11" s="362"/>
      <c r="G11" s="362"/>
      <c r="H11" s="362"/>
      <c r="I11" s="362"/>
      <c r="J11" s="362"/>
      <c r="K11" s="456"/>
      <c r="L11" s="406" t="s">
        <v>189</v>
      </c>
      <c r="M11" s="407"/>
      <c r="N11" s="407"/>
      <c r="O11" s="407"/>
      <c r="P11" s="407"/>
      <c r="Q11" s="408"/>
      <c r="R11" s="409" t="s">
        <v>190</v>
      </c>
      <c r="S11" s="410"/>
      <c r="T11" s="410"/>
      <c r="U11" s="410"/>
      <c r="V11" s="411"/>
      <c r="W11" s="523"/>
      <c r="X11" s="494"/>
      <c r="Y11" s="494"/>
      <c r="Z11" s="494"/>
      <c r="AA11" s="494"/>
      <c r="AB11" s="494"/>
      <c r="AC11" s="494"/>
      <c r="AD11" s="494"/>
      <c r="AE11" s="494"/>
      <c r="AF11" s="494"/>
      <c r="AG11" s="494"/>
      <c r="AH11" s="494"/>
      <c r="AI11" s="494"/>
      <c r="AJ11" s="494"/>
      <c r="AK11" s="494"/>
      <c r="AL11" s="526"/>
      <c r="AM11" s="379" t="s">
        <v>191</v>
      </c>
      <c r="AN11" s="380"/>
      <c r="AO11" s="380"/>
      <c r="AP11" s="380"/>
      <c r="AQ11" s="380"/>
      <c r="AR11" s="380"/>
      <c r="AS11" s="380"/>
      <c r="AT11" s="381"/>
      <c r="AU11" s="382" t="s">
        <v>184</v>
      </c>
      <c r="AV11" s="383"/>
      <c r="AW11" s="383"/>
      <c r="AX11" s="383"/>
      <c r="AY11" s="384" t="s">
        <v>192</v>
      </c>
      <c r="AZ11" s="385"/>
      <c r="BA11" s="385"/>
      <c r="BB11" s="385"/>
      <c r="BC11" s="385"/>
      <c r="BD11" s="385"/>
      <c r="BE11" s="385"/>
      <c r="BF11" s="385"/>
      <c r="BG11" s="385"/>
      <c r="BH11" s="385"/>
      <c r="BI11" s="385"/>
      <c r="BJ11" s="385"/>
      <c r="BK11" s="385"/>
      <c r="BL11" s="385"/>
      <c r="BM11" s="386"/>
      <c r="BN11" s="387">
        <v>586879</v>
      </c>
      <c r="BO11" s="388"/>
      <c r="BP11" s="388"/>
      <c r="BQ11" s="388"/>
      <c r="BR11" s="388"/>
      <c r="BS11" s="388"/>
      <c r="BT11" s="388"/>
      <c r="BU11" s="389"/>
      <c r="BV11" s="387">
        <v>867386</v>
      </c>
      <c r="BW11" s="388"/>
      <c r="BX11" s="388"/>
      <c r="BY11" s="388"/>
      <c r="BZ11" s="388"/>
      <c r="CA11" s="388"/>
      <c r="CB11" s="388"/>
      <c r="CC11" s="389"/>
      <c r="CD11" s="390" t="s">
        <v>195</v>
      </c>
      <c r="CE11" s="391"/>
      <c r="CF11" s="391"/>
      <c r="CG11" s="391"/>
      <c r="CH11" s="391"/>
      <c r="CI11" s="391"/>
      <c r="CJ11" s="391"/>
      <c r="CK11" s="391"/>
      <c r="CL11" s="391"/>
      <c r="CM11" s="391"/>
      <c r="CN11" s="391"/>
      <c r="CO11" s="391"/>
      <c r="CP11" s="391"/>
      <c r="CQ11" s="391"/>
      <c r="CR11" s="391"/>
      <c r="CS11" s="392"/>
      <c r="CT11" s="399" t="s">
        <v>196</v>
      </c>
      <c r="CU11" s="400"/>
      <c r="CV11" s="400"/>
      <c r="CW11" s="400"/>
      <c r="CX11" s="400"/>
      <c r="CY11" s="400"/>
      <c r="CZ11" s="400"/>
      <c r="DA11" s="401"/>
      <c r="DB11" s="399" t="s">
        <v>196</v>
      </c>
      <c r="DC11" s="400"/>
      <c r="DD11" s="400"/>
      <c r="DE11" s="400"/>
      <c r="DF11" s="400"/>
      <c r="DG11" s="400"/>
      <c r="DH11" s="400"/>
      <c r="DI11" s="401"/>
    </row>
    <row r="12" spans="1:119" ht="18.75" customHeight="1" x14ac:dyDescent="0.15">
      <c r="A12" s="2"/>
      <c r="B12" s="550" t="s">
        <v>198</v>
      </c>
      <c r="C12" s="551"/>
      <c r="D12" s="551"/>
      <c r="E12" s="551"/>
      <c r="F12" s="551"/>
      <c r="G12" s="551"/>
      <c r="H12" s="551"/>
      <c r="I12" s="551"/>
      <c r="J12" s="551"/>
      <c r="K12" s="552"/>
      <c r="L12" s="425" t="s">
        <v>199</v>
      </c>
      <c r="M12" s="426"/>
      <c r="N12" s="426"/>
      <c r="O12" s="426"/>
      <c r="P12" s="426"/>
      <c r="Q12" s="427"/>
      <c r="R12" s="428">
        <v>24707</v>
      </c>
      <c r="S12" s="429"/>
      <c r="T12" s="429"/>
      <c r="U12" s="429"/>
      <c r="V12" s="430"/>
      <c r="W12" s="431" t="s">
        <v>8</v>
      </c>
      <c r="X12" s="383"/>
      <c r="Y12" s="383"/>
      <c r="Z12" s="383"/>
      <c r="AA12" s="383"/>
      <c r="AB12" s="432"/>
      <c r="AC12" s="382" t="s">
        <v>20</v>
      </c>
      <c r="AD12" s="383"/>
      <c r="AE12" s="383"/>
      <c r="AF12" s="383"/>
      <c r="AG12" s="432"/>
      <c r="AH12" s="382" t="s">
        <v>200</v>
      </c>
      <c r="AI12" s="383"/>
      <c r="AJ12" s="383"/>
      <c r="AK12" s="383"/>
      <c r="AL12" s="433"/>
      <c r="AM12" s="379" t="s">
        <v>201</v>
      </c>
      <c r="AN12" s="380"/>
      <c r="AO12" s="380"/>
      <c r="AP12" s="380"/>
      <c r="AQ12" s="380"/>
      <c r="AR12" s="380"/>
      <c r="AS12" s="380"/>
      <c r="AT12" s="381"/>
      <c r="AU12" s="382" t="s">
        <v>66</v>
      </c>
      <c r="AV12" s="383"/>
      <c r="AW12" s="383"/>
      <c r="AX12" s="383"/>
      <c r="AY12" s="384" t="s">
        <v>204</v>
      </c>
      <c r="AZ12" s="385"/>
      <c r="BA12" s="385"/>
      <c r="BB12" s="385"/>
      <c r="BC12" s="385"/>
      <c r="BD12" s="385"/>
      <c r="BE12" s="385"/>
      <c r="BF12" s="385"/>
      <c r="BG12" s="385"/>
      <c r="BH12" s="385"/>
      <c r="BI12" s="385"/>
      <c r="BJ12" s="385"/>
      <c r="BK12" s="385"/>
      <c r="BL12" s="385"/>
      <c r="BM12" s="386"/>
      <c r="BN12" s="387">
        <v>78168</v>
      </c>
      <c r="BO12" s="388"/>
      <c r="BP12" s="388"/>
      <c r="BQ12" s="388"/>
      <c r="BR12" s="388"/>
      <c r="BS12" s="388"/>
      <c r="BT12" s="388"/>
      <c r="BU12" s="389"/>
      <c r="BV12" s="387">
        <v>103482</v>
      </c>
      <c r="BW12" s="388"/>
      <c r="BX12" s="388"/>
      <c r="BY12" s="388"/>
      <c r="BZ12" s="388"/>
      <c r="CA12" s="388"/>
      <c r="CB12" s="388"/>
      <c r="CC12" s="389"/>
      <c r="CD12" s="390" t="s">
        <v>205</v>
      </c>
      <c r="CE12" s="391"/>
      <c r="CF12" s="391"/>
      <c r="CG12" s="391"/>
      <c r="CH12" s="391"/>
      <c r="CI12" s="391"/>
      <c r="CJ12" s="391"/>
      <c r="CK12" s="391"/>
      <c r="CL12" s="391"/>
      <c r="CM12" s="391"/>
      <c r="CN12" s="391"/>
      <c r="CO12" s="391"/>
      <c r="CP12" s="391"/>
      <c r="CQ12" s="391"/>
      <c r="CR12" s="391"/>
      <c r="CS12" s="392"/>
      <c r="CT12" s="399" t="s">
        <v>196</v>
      </c>
      <c r="CU12" s="400"/>
      <c r="CV12" s="400"/>
      <c r="CW12" s="400"/>
      <c r="CX12" s="400"/>
      <c r="CY12" s="400"/>
      <c r="CZ12" s="400"/>
      <c r="DA12" s="401"/>
      <c r="DB12" s="399" t="s">
        <v>196</v>
      </c>
      <c r="DC12" s="400"/>
      <c r="DD12" s="400"/>
      <c r="DE12" s="400"/>
      <c r="DF12" s="400"/>
      <c r="DG12" s="400"/>
      <c r="DH12" s="400"/>
      <c r="DI12" s="401"/>
    </row>
    <row r="13" spans="1:119" ht="18.75" customHeight="1" x14ac:dyDescent="0.15">
      <c r="A13" s="2"/>
      <c r="B13" s="553"/>
      <c r="C13" s="554"/>
      <c r="D13" s="554"/>
      <c r="E13" s="554"/>
      <c r="F13" s="554"/>
      <c r="G13" s="554"/>
      <c r="H13" s="554"/>
      <c r="I13" s="554"/>
      <c r="J13" s="554"/>
      <c r="K13" s="555"/>
      <c r="L13" s="16"/>
      <c r="M13" s="418" t="s">
        <v>207</v>
      </c>
      <c r="N13" s="419"/>
      <c r="O13" s="419"/>
      <c r="P13" s="419"/>
      <c r="Q13" s="420"/>
      <c r="R13" s="421">
        <v>24615</v>
      </c>
      <c r="S13" s="422"/>
      <c r="T13" s="422"/>
      <c r="U13" s="422"/>
      <c r="V13" s="423"/>
      <c r="W13" s="538" t="s">
        <v>208</v>
      </c>
      <c r="X13" s="539"/>
      <c r="Y13" s="539"/>
      <c r="Z13" s="539"/>
      <c r="AA13" s="539"/>
      <c r="AB13" s="529"/>
      <c r="AC13" s="403">
        <v>1245</v>
      </c>
      <c r="AD13" s="404"/>
      <c r="AE13" s="404"/>
      <c r="AF13" s="404"/>
      <c r="AG13" s="424"/>
      <c r="AH13" s="403">
        <v>1080</v>
      </c>
      <c r="AI13" s="404"/>
      <c r="AJ13" s="404"/>
      <c r="AK13" s="404"/>
      <c r="AL13" s="405"/>
      <c r="AM13" s="379" t="s">
        <v>210</v>
      </c>
      <c r="AN13" s="380"/>
      <c r="AO13" s="380"/>
      <c r="AP13" s="380"/>
      <c r="AQ13" s="380"/>
      <c r="AR13" s="380"/>
      <c r="AS13" s="380"/>
      <c r="AT13" s="381"/>
      <c r="AU13" s="382" t="s">
        <v>184</v>
      </c>
      <c r="AV13" s="383"/>
      <c r="AW13" s="383"/>
      <c r="AX13" s="383"/>
      <c r="AY13" s="384" t="s">
        <v>212</v>
      </c>
      <c r="AZ13" s="385"/>
      <c r="BA13" s="385"/>
      <c r="BB13" s="385"/>
      <c r="BC13" s="385"/>
      <c r="BD13" s="385"/>
      <c r="BE13" s="385"/>
      <c r="BF13" s="385"/>
      <c r="BG13" s="385"/>
      <c r="BH13" s="385"/>
      <c r="BI13" s="385"/>
      <c r="BJ13" s="385"/>
      <c r="BK13" s="385"/>
      <c r="BL13" s="385"/>
      <c r="BM13" s="386"/>
      <c r="BN13" s="387">
        <v>526389</v>
      </c>
      <c r="BO13" s="388"/>
      <c r="BP13" s="388"/>
      <c r="BQ13" s="388"/>
      <c r="BR13" s="388"/>
      <c r="BS13" s="388"/>
      <c r="BT13" s="388"/>
      <c r="BU13" s="389"/>
      <c r="BV13" s="387">
        <v>752738</v>
      </c>
      <c r="BW13" s="388"/>
      <c r="BX13" s="388"/>
      <c r="BY13" s="388"/>
      <c r="BZ13" s="388"/>
      <c r="CA13" s="388"/>
      <c r="CB13" s="388"/>
      <c r="CC13" s="389"/>
      <c r="CD13" s="390" t="s">
        <v>213</v>
      </c>
      <c r="CE13" s="391"/>
      <c r="CF13" s="391"/>
      <c r="CG13" s="391"/>
      <c r="CH13" s="391"/>
      <c r="CI13" s="391"/>
      <c r="CJ13" s="391"/>
      <c r="CK13" s="391"/>
      <c r="CL13" s="391"/>
      <c r="CM13" s="391"/>
      <c r="CN13" s="391"/>
      <c r="CO13" s="391"/>
      <c r="CP13" s="391"/>
      <c r="CQ13" s="391"/>
      <c r="CR13" s="391"/>
      <c r="CS13" s="392"/>
      <c r="CT13" s="393">
        <v>9.6999999999999993</v>
      </c>
      <c r="CU13" s="394"/>
      <c r="CV13" s="394"/>
      <c r="CW13" s="394"/>
      <c r="CX13" s="394"/>
      <c r="CY13" s="394"/>
      <c r="CZ13" s="394"/>
      <c r="DA13" s="395"/>
      <c r="DB13" s="393">
        <v>9.6</v>
      </c>
      <c r="DC13" s="394"/>
      <c r="DD13" s="394"/>
      <c r="DE13" s="394"/>
      <c r="DF13" s="394"/>
      <c r="DG13" s="394"/>
      <c r="DH13" s="394"/>
      <c r="DI13" s="395"/>
    </row>
    <row r="14" spans="1:119" ht="18.75" customHeight="1" x14ac:dyDescent="0.15">
      <c r="A14" s="2"/>
      <c r="B14" s="553"/>
      <c r="C14" s="554"/>
      <c r="D14" s="554"/>
      <c r="E14" s="554"/>
      <c r="F14" s="554"/>
      <c r="G14" s="554"/>
      <c r="H14" s="554"/>
      <c r="I14" s="554"/>
      <c r="J14" s="554"/>
      <c r="K14" s="555"/>
      <c r="L14" s="440" t="s">
        <v>214</v>
      </c>
      <c r="M14" s="441"/>
      <c r="N14" s="441"/>
      <c r="O14" s="441"/>
      <c r="P14" s="441"/>
      <c r="Q14" s="442"/>
      <c r="R14" s="421">
        <v>25146</v>
      </c>
      <c r="S14" s="422"/>
      <c r="T14" s="422"/>
      <c r="U14" s="422"/>
      <c r="V14" s="423"/>
      <c r="W14" s="524"/>
      <c r="X14" s="525"/>
      <c r="Y14" s="525"/>
      <c r="Z14" s="525"/>
      <c r="AA14" s="525"/>
      <c r="AB14" s="515"/>
      <c r="AC14" s="443">
        <v>10.199999999999999</v>
      </c>
      <c r="AD14" s="444"/>
      <c r="AE14" s="444"/>
      <c r="AF14" s="444"/>
      <c r="AG14" s="445"/>
      <c r="AH14" s="443">
        <v>8.4</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219</v>
      </c>
      <c r="CE14" s="435"/>
      <c r="CF14" s="435"/>
      <c r="CG14" s="435"/>
      <c r="CH14" s="435"/>
      <c r="CI14" s="435"/>
      <c r="CJ14" s="435"/>
      <c r="CK14" s="435"/>
      <c r="CL14" s="435"/>
      <c r="CM14" s="435"/>
      <c r="CN14" s="435"/>
      <c r="CO14" s="435"/>
      <c r="CP14" s="435"/>
      <c r="CQ14" s="435"/>
      <c r="CR14" s="435"/>
      <c r="CS14" s="436"/>
      <c r="CT14" s="437">
        <v>72.7</v>
      </c>
      <c r="CU14" s="438"/>
      <c r="CV14" s="438"/>
      <c r="CW14" s="438"/>
      <c r="CX14" s="438"/>
      <c r="CY14" s="438"/>
      <c r="CZ14" s="438"/>
      <c r="DA14" s="439"/>
      <c r="DB14" s="437">
        <v>77.3</v>
      </c>
      <c r="DC14" s="438"/>
      <c r="DD14" s="438"/>
      <c r="DE14" s="438"/>
      <c r="DF14" s="438"/>
      <c r="DG14" s="438"/>
      <c r="DH14" s="438"/>
      <c r="DI14" s="439"/>
    </row>
    <row r="15" spans="1:119" ht="18.75" customHeight="1" x14ac:dyDescent="0.15">
      <c r="A15" s="2"/>
      <c r="B15" s="553"/>
      <c r="C15" s="554"/>
      <c r="D15" s="554"/>
      <c r="E15" s="554"/>
      <c r="F15" s="554"/>
      <c r="G15" s="554"/>
      <c r="H15" s="554"/>
      <c r="I15" s="554"/>
      <c r="J15" s="554"/>
      <c r="K15" s="555"/>
      <c r="L15" s="16"/>
      <c r="M15" s="418" t="s">
        <v>207</v>
      </c>
      <c r="N15" s="419"/>
      <c r="O15" s="419"/>
      <c r="P15" s="419"/>
      <c r="Q15" s="420"/>
      <c r="R15" s="421">
        <v>25059</v>
      </c>
      <c r="S15" s="422"/>
      <c r="T15" s="422"/>
      <c r="U15" s="422"/>
      <c r="V15" s="423"/>
      <c r="W15" s="538" t="s">
        <v>6</v>
      </c>
      <c r="X15" s="539"/>
      <c r="Y15" s="539"/>
      <c r="Z15" s="539"/>
      <c r="AA15" s="539"/>
      <c r="AB15" s="529"/>
      <c r="AC15" s="403">
        <v>4825</v>
      </c>
      <c r="AD15" s="404"/>
      <c r="AE15" s="404"/>
      <c r="AF15" s="404"/>
      <c r="AG15" s="424"/>
      <c r="AH15" s="403">
        <v>5724</v>
      </c>
      <c r="AI15" s="404"/>
      <c r="AJ15" s="404"/>
      <c r="AK15" s="404"/>
      <c r="AL15" s="405"/>
      <c r="AM15" s="379"/>
      <c r="AN15" s="380"/>
      <c r="AO15" s="380"/>
      <c r="AP15" s="380"/>
      <c r="AQ15" s="380"/>
      <c r="AR15" s="380"/>
      <c r="AS15" s="380"/>
      <c r="AT15" s="381"/>
      <c r="AU15" s="382"/>
      <c r="AV15" s="383"/>
      <c r="AW15" s="383"/>
      <c r="AX15" s="383"/>
      <c r="AY15" s="367" t="s">
        <v>221</v>
      </c>
      <c r="AZ15" s="368"/>
      <c r="BA15" s="368"/>
      <c r="BB15" s="368"/>
      <c r="BC15" s="368"/>
      <c r="BD15" s="368"/>
      <c r="BE15" s="368"/>
      <c r="BF15" s="368"/>
      <c r="BG15" s="368"/>
      <c r="BH15" s="368"/>
      <c r="BI15" s="368"/>
      <c r="BJ15" s="368"/>
      <c r="BK15" s="368"/>
      <c r="BL15" s="368"/>
      <c r="BM15" s="369"/>
      <c r="BN15" s="370">
        <v>2791917</v>
      </c>
      <c r="BO15" s="371"/>
      <c r="BP15" s="371"/>
      <c r="BQ15" s="371"/>
      <c r="BR15" s="371"/>
      <c r="BS15" s="371"/>
      <c r="BT15" s="371"/>
      <c r="BU15" s="372"/>
      <c r="BV15" s="370">
        <v>2778260</v>
      </c>
      <c r="BW15" s="371"/>
      <c r="BX15" s="371"/>
      <c r="BY15" s="371"/>
      <c r="BZ15" s="371"/>
      <c r="CA15" s="371"/>
      <c r="CB15" s="371"/>
      <c r="CC15" s="372"/>
      <c r="CD15" s="373" t="s">
        <v>206</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x14ac:dyDescent="0.15">
      <c r="A16" s="2"/>
      <c r="B16" s="553"/>
      <c r="C16" s="554"/>
      <c r="D16" s="554"/>
      <c r="E16" s="554"/>
      <c r="F16" s="554"/>
      <c r="G16" s="554"/>
      <c r="H16" s="554"/>
      <c r="I16" s="554"/>
      <c r="J16" s="554"/>
      <c r="K16" s="555"/>
      <c r="L16" s="440" t="s">
        <v>46</v>
      </c>
      <c r="M16" s="447"/>
      <c r="N16" s="447"/>
      <c r="O16" s="447"/>
      <c r="P16" s="447"/>
      <c r="Q16" s="448"/>
      <c r="R16" s="449" t="s">
        <v>223</v>
      </c>
      <c r="S16" s="450"/>
      <c r="T16" s="450"/>
      <c r="U16" s="450"/>
      <c r="V16" s="451"/>
      <c r="W16" s="524"/>
      <c r="X16" s="525"/>
      <c r="Y16" s="525"/>
      <c r="Z16" s="525"/>
      <c r="AA16" s="525"/>
      <c r="AB16" s="515"/>
      <c r="AC16" s="443">
        <v>39.4</v>
      </c>
      <c r="AD16" s="444"/>
      <c r="AE16" s="444"/>
      <c r="AF16" s="444"/>
      <c r="AG16" s="445"/>
      <c r="AH16" s="443">
        <v>44.3</v>
      </c>
      <c r="AI16" s="444"/>
      <c r="AJ16" s="444"/>
      <c r="AK16" s="444"/>
      <c r="AL16" s="446"/>
      <c r="AM16" s="379"/>
      <c r="AN16" s="380"/>
      <c r="AO16" s="380"/>
      <c r="AP16" s="380"/>
      <c r="AQ16" s="380"/>
      <c r="AR16" s="380"/>
      <c r="AS16" s="380"/>
      <c r="AT16" s="381"/>
      <c r="AU16" s="382"/>
      <c r="AV16" s="383"/>
      <c r="AW16" s="383"/>
      <c r="AX16" s="383"/>
      <c r="AY16" s="384" t="s">
        <v>110</v>
      </c>
      <c r="AZ16" s="385"/>
      <c r="BA16" s="385"/>
      <c r="BB16" s="385"/>
      <c r="BC16" s="385"/>
      <c r="BD16" s="385"/>
      <c r="BE16" s="385"/>
      <c r="BF16" s="385"/>
      <c r="BG16" s="385"/>
      <c r="BH16" s="385"/>
      <c r="BI16" s="385"/>
      <c r="BJ16" s="385"/>
      <c r="BK16" s="385"/>
      <c r="BL16" s="385"/>
      <c r="BM16" s="386"/>
      <c r="BN16" s="387">
        <v>7730019</v>
      </c>
      <c r="BO16" s="388"/>
      <c r="BP16" s="388"/>
      <c r="BQ16" s="388"/>
      <c r="BR16" s="388"/>
      <c r="BS16" s="388"/>
      <c r="BT16" s="388"/>
      <c r="BU16" s="389"/>
      <c r="BV16" s="387">
        <v>7665810</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x14ac:dyDescent="0.15">
      <c r="A17" s="2"/>
      <c r="B17" s="556"/>
      <c r="C17" s="557"/>
      <c r="D17" s="557"/>
      <c r="E17" s="557"/>
      <c r="F17" s="557"/>
      <c r="G17" s="557"/>
      <c r="H17" s="557"/>
      <c r="I17" s="557"/>
      <c r="J17" s="557"/>
      <c r="K17" s="558"/>
      <c r="L17" s="17"/>
      <c r="M17" s="452" t="s">
        <v>101</v>
      </c>
      <c r="N17" s="453"/>
      <c r="O17" s="453"/>
      <c r="P17" s="453"/>
      <c r="Q17" s="454"/>
      <c r="R17" s="449" t="s">
        <v>226</v>
      </c>
      <c r="S17" s="450"/>
      <c r="T17" s="450"/>
      <c r="U17" s="450"/>
      <c r="V17" s="451"/>
      <c r="W17" s="538" t="s">
        <v>94</v>
      </c>
      <c r="X17" s="539"/>
      <c r="Y17" s="539"/>
      <c r="Z17" s="539"/>
      <c r="AA17" s="539"/>
      <c r="AB17" s="529"/>
      <c r="AC17" s="403">
        <v>6181</v>
      </c>
      <c r="AD17" s="404"/>
      <c r="AE17" s="404"/>
      <c r="AF17" s="404"/>
      <c r="AG17" s="424"/>
      <c r="AH17" s="403">
        <v>6125</v>
      </c>
      <c r="AI17" s="404"/>
      <c r="AJ17" s="404"/>
      <c r="AK17" s="404"/>
      <c r="AL17" s="405"/>
      <c r="AM17" s="379"/>
      <c r="AN17" s="380"/>
      <c r="AO17" s="380"/>
      <c r="AP17" s="380"/>
      <c r="AQ17" s="380"/>
      <c r="AR17" s="380"/>
      <c r="AS17" s="380"/>
      <c r="AT17" s="381"/>
      <c r="AU17" s="382"/>
      <c r="AV17" s="383"/>
      <c r="AW17" s="383"/>
      <c r="AX17" s="383"/>
      <c r="AY17" s="384" t="s">
        <v>227</v>
      </c>
      <c r="AZ17" s="385"/>
      <c r="BA17" s="385"/>
      <c r="BB17" s="385"/>
      <c r="BC17" s="385"/>
      <c r="BD17" s="385"/>
      <c r="BE17" s="385"/>
      <c r="BF17" s="385"/>
      <c r="BG17" s="385"/>
      <c r="BH17" s="385"/>
      <c r="BI17" s="385"/>
      <c r="BJ17" s="385"/>
      <c r="BK17" s="385"/>
      <c r="BL17" s="385"/>
      <c r="BM17" s="386"/>
      <c r="BN17" s="387">
        <v>3517622</v>
      </c>
      <c r="BO17" s="388"/>
      <c r="BP17" s="388"/>
      <c r="BQ17" s="388"/>
      <c r="BR17" s="388"/>
      <c r="BS17" s="388"/>
      <c r="BT17" s="388"/>
      <c r="BU17" s="389"/>
      <c r="BV17" s="387">
        <v>3512308</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x14ac:dyDescent="0.15">
      <c r="A18" s="2"/>
      <c r="B18" s="455" t="s">
        <v>228</v>
      </c>
      <c r="C18" s="456"/>
      <c r="D18" s="456"/>
      <c r="E18" s="457"/>
      <c r="F18" s="457"/>
      <c r="G18" s="457"/>
      <c r="H18" s="457"/>
      <c r="I18" s="457"/>
      <c r="J18" s="457"/>
      <c r="K18" s="457"/>
      <c r="L18" s="458">
        <v>241.13</v>
      </c>
      <c r="M18" s="458"/>
      <c r="N18" s="458"/>
      <c r="O18" s="458"/>
      <c r="P18" s="458"/>
      <c r="Q18" s="458"/>
      <c r="R18" s="459"/>
      <c r="S18" s="459"/>
      <c r="T18" s="459"/>
      <c r="U18" s="459"/>
      <c r="V18" s="460"/>
      <c r="W18" s="540"/>
      <c r="X18" s="541"/>
      <c r="Y18" s="541"/>
      <c r="Z18" s="541"/>
      <c r="AA18" s="541"/>
      <c r="AB18" s="532"/>
      <c r="AC18" s="461">
        <v>50.5</v>
      </c>
      <c r="AD18" s="462"/>
      <c r="AE18" s="462"/>
      <c r="AF18" s="462"/>
      <c r="AG18" s="463"/>
      <c r="AH18" s="461">
        <v>47.4</v>
      </c>
      <c r="AI18" s="462"/>
      <c r="AJ18" s="462"/>
      <c r="AK18" s="462"/>
      <c r="AL18" s="464"/>
      <c r="AM18" s="379"/>
      <c r="AN18" s="380"/>
      <c r="AO18" s="380"/>
      <c r="AP18" s="380"/>
      <c r="AQ18" s="380"/>
      <c r="AR18" s="380"/>
      <c r="AS18" s="380"/>
      <c r="AT18" s="381"/>
      <c r="AU18" s="382"/>
      <c r="AV18" s="383"/>
      <c r="AW18" s="383"/>
      <c r="AX18" s="383"/>
      <c r="AY18" s="384" t="s">
        <v>230</v>
      </c>
      <c r="AZ18" s="385"/>
      <c r="BA18" s="385"/>
      <c r="BB18" s="385"/>
      <c r="BC18" s="385"/>
      <c r="BD18" s="385"/>
      <c r="BE18" s="385"/>
      <c r="BF18" s="385"/>
      <c r="BG18" s="385"/>
      <c r="BH18" s="385"/>
      <c r="BI18" s="385"/>
      <c r="BJ18" s="385"/>
      <c r="BK18" s="385"/>
      <c r="BL18" s="385"/>
      <c r="BM18" s="386"/>
      <c r="BN18" s="387">
        <v>8241063</v>
      </c>
      <c r="BO18" s="388"/>
      <c r="BP18" s="388"/>
      <c r="BQ18" s="388"/>
      <c r="BR18" s="388"/>
      <c r="BS18" s="388"/>
      <c r="BT18" s="388"/>
      <c r="BU18" s="389"/>
      <c r="BV18" s="387">
        <v>8228280</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x14ac:dyDescent="0.15">
      <c r="A19" s="2"/>
      <c r="B19" s="455" t="s">
        <v>62</v>
      </c>
      <c r="C19" s="456"/>
      <c r="D19" s="456"/>
      <c r="E19" s="457"/>
      <c r="F19" s="457"/>
      <c r="G19" s="457"/>
      <c r="H19" s="457"/>
      <c r="I19" s="457"/>
      <c r="J19" s="457"/>
      <c r="K19" s="457"/>
      <c r="L19" s="465">
        <v>105</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232</v>
      </c>
      <c r="AZ19" s="385"/>
      <c r="BA19" s="385"/>
      <c r="BB19" s="385"/>
      <c r="BC19" s="385"/>
      <c r="BD19" s="385"/>
      <c r="BE19" s="385"/>
      <c r="BF19" s="385"/>
      <c r="BG19" s="385"/>
      <c r="BH19" s="385"/>
      <c r="BI19" s="385"/>
      <c r="BJ19" s="385"/>
      <c r="BK19" s="385"/>
      <c r="BL19" s="385"/>
      <c r="BM19" s="386"/>
      <c r="BN19" s="387">
        <v>10044489</v>
      </c>
      <c r="BO19" s="388"/>
      <c r="BP19" s="388"/>
      <c r="BQ19" s="388"/>
      <c r="BR19" s="388"/>
      <c r="BS19" s="388"/>
      <c r="BT19" s="388"/>
      <c r="BU19" s="389"/>
      <c r="BV19" s="387">
        <v>10176589</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x14ac:dyDescent="0.15">
      <c r="A20" s="2"/>
      <c r="B20" s="455" t="s">
        <v>236</v>
      </c>
      <c r="C20" s="456"/>
      <c r="D20" s="456"/>
      <c r="E20" s="457"/>
      <c r="F20" s="457"/>
      <c r="G20" s="457"/>
      <c r="H20" s="457"/>
      <c r="I20" s="457"/>
      <c r="J20" s="457"/>
      <c r="K20" s="457"/>
      <c r="L20" s="465">
        <v>8804</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x14ac:dyDescent="0.15">
      <c r="A21" s="2"/>
      <c r="B21" s="476" t="s">
        <v>238</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x14ac:dyDescent="0.15">
      <c r="A22" s="2"/>
      <c r="B22" s="495" t="s">
        <v>239</v>
      </c>
      <c r="C22" s="496"/>
      <c r="D22" s="497"/>
      <c r="E22" s="534" t="s">
        <v>8</v>
      </c>
      <c r="F22" s="539"/>
      <c r="G22" s="539"/>
      <c r="H22" s="539"/>
      <c r="I22" s="539"/>
      <c r="J22" s="539"/>
      <c r="K22" s="529"/>
      <c r="L22" s="534" t="s">
        <v>241</v>
      </c>
      <c r="M22" s="539"/>
      <c r="N22" s="539"/>
      <c r="O22" s="539"/>
      <c r="P22" s="529"/>
      <c r="Q22" s="561" t="s">
        <v>243</v>
      </c>
      <c r="R22" s="562"/>
      <c r="S22" s="562"/>
      <c r="T22" s="562"/>
      <c r="U22" s="562"/>
      <c r="V22" s="563"/>
      <c r="W22" s="575" t="s">
        <v>244</v>
      </c>
      <c r="X22" s="496"/>
      <c r="Y22" s="497"/>
      <c r="Z22" s="534" t="s">
        <v>8</v>
      </c>
      <c r="AA22" s="539"/>
      <c r="AB22" s="539"/>
      <c r="AC22" s="539"/>
      <c r="AD22" s="539"/>
      <c r="AE22" s="539"/>
      <c r="AF22" s="539"/>
      <c r="AG22" s="529"/>
      <c r="AH22" s="567" t="s">
        <v>178</v>
      </c>
      <c r="AI22" s="539"/>
      <c r="AJ22" s="539"/>
      <c r="AK22" s="539"/>
      <c r="AL22" s="529"/>
      <c r="AM22" s="567" t="s">
        <v>245</v>
      </c>
      <c r="AN22" s="568"/>
      <c r="AO22" s="568"/>
      <c r="AP22" s="568"/>
      <c r="AQ22" s="568"/>
      <c r="AR22" s="569"/>
      <c r="AS22" s="561" t="s">
        <v>243</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x14ac:dyDescent="0.15">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247</v>
      </c>
      <c r="AZ23" s="368"/>
      <c r="BA23" s="368"/>
      <c r="BB23" s="368"/>
      <c r="BC23" s="368"/>
      <c r="BD23" s="368"/>
      <c r="BE23" s="368"/>
      <c r="BF23" s="368"/>
      <c r="BG23" s="368"/>
      <c r="BH23" s="368"/>
      <c r="BI23" s="368"/>
      <c r="BJ23" s="368"/>
      <c r="BK23" s="368"/>
      <c r="BL23" s="368"/>
      <c r="BM23" s="369"/>
      <c r="BN23" s="387">
        <v>15125599</v>
      </c>
      <c r="BO23" s="388"/>
      <c r="BP23" s="388"/>
      <c r="BQ23" s="388"/>
      <c r="BR23" s="388"/>
      <c r="BS23" s="388"/>
      <c r="BT23" s="388"/>
      <c r="BU23" s="389"/>
      <c r="BV23" s="387">
        <v>16204967</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x14ac:dyDescent="0.15">
      <c r="A24" s="2"/>
      <c r="B24" s="498"/>
      <c r="C24" s="499"/>
      <c r="D24" s="500"/>
      <c r="E24" s="402" t="s">
        <v>250</v>
      </c>
      <c r="F24" s="380"/>
      <c r="G24" s="380"/>
      <c r="H24" s="380"/>
      <c r="I24" s="380"/>
      <c r="J24" s="380"/>
      <c r="K24" s="381"/>
      <c r="L24" s="403">
        <v>1</v>
      </c>
      <c r="M24" s="404"/>
      <c r="N24" s="404"/>
      <c r="O24" s="404"/>
      <c r="P24" s="424"/>
      <c r="Q24" s="403">
        <v>8360</v>
      </c>
      <c r="R24" s="404"/>
      <c r="S24" s="404"/>
      <c r="T24" s="404"/>
      <c r="U24" s="404"/>
      <c r="V24" s="424"/>
      <c r="W24" s="576"/>
      <c r="X24" s="499"/>
      <c r="Y24" s="500"/>
      <c r="Z24" s="402" t="s">
        <v>251</v>
      </c>
      <c r="AA24" s="380"/>
      <c r="AB24" s="380"/>
      <c r="AC24" s="380"/>
      <c r="AD24" s="380"/>
      <c r="AE24" s="380"/>
      <c r="AF24" s="380"/>
      <c r="AG24" s="381"/>
      <c r="AH24" s="403">
        <v>264</v>
      </c>
      <c r="AI24" s="404"/>
      <c r="AJ24" s="404"/>
      <c r="AK24" s="404"/>
      <c r="AL24" s="424"/>
      <c r="AM24" s="403">
        <v>768240</v>
      </c>
      <c r="AN24" s="404"/>
      <c r="AO24" s="404"/>
      <c r="AP24" s="404"/>
      <c r="AQ24" s="404"/>
      <c r="AR24" s="424"/>
      <c r="AS24" s="403">
        <v>2910</v>
      </c>
      <c r="AT24" s="404"/>
      <c r="AU24" s="404"/>
      <c r="AV24" s="404"/>
      <c r="AW24" s="404"/>
      <c r="AX24" s="405"/>
      <c r="AY24" s="479" t="s">
        <v>252</v>
      </c>
      <c r="AZ24" s="480"/>
      <c r="BA24" s="480"/>
      <c r="BB24" s="480"/>
      <c r="BC24" s="480"/>
      <c r="BD24" s="480"/>
      <c r="BE24" s="480"/>
      <c r="BF24" s="480"/>
      <c r="BG24" s="480"/>
      <c r="BH24" s="480"/>
      <c r="BI24" s="480"/>
      <c r="BJ24" s="480"/>
      <c r="BK24" s="480"/>
      <c r="BL24" s="480"/>
      <c r="BM24" s="481"/>
      <c r="BN24" s="387">
        <v>4078006</v>
      </c>
      <c r="BO24" s="388"/>
      <c r="BP24" s="388"/>
      <c r="BQ24" s="388"/>
      <c r="BR24" s="388"/>
      <c r="BS24" s="388"/>
      <c r="BT24" s="388"/>
      <c r="BU24" s="389"/>
      <c r="BV24" s="387">
        <v>4453111</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x14ac:dyDescent="0.15">
      <c r="A25" s="2"/>
      <c r="B25" s="498"/>
      <c r="C25" s="499"/>
      <c r="D25" s="500"/>
      <c r="E25" s="402" t="s">
        <v>255</v>
      </c>
      <c r="F25" s="380"/>
      <c r="G25" s="380"/>
      <c r="H25" s="380"/>
      <c r="I25" s="380"/>
      <c r="J25" s="380"/>
      <c r="K25" s="381"/>
      <c r="L25" s="403">
        <v>1</v>
      </c>
      <c r="M25" s="404"/>
      <c r="N25" s="404"/>
      <c r="O25" s="404"/>
      <c r="P25" s="424"/>
      <c r="Q25" s="403">
        <v>6410</v>
      </c>
      <c r="R25" s="404"/>
      <c r="S25" s="404"/>
      <c r="T25" s="404"/>
      <c r="U25" s="404"/>
      <c r="V25" s="424"/>
      <c r="W25" s="576"/>
      <c r="X25" s="499"/>
      <c r="Y25" s="500"/>
      <c r="Z25" s="402" t="s">
        <v>256</v>
      </c>
      <c r="AA25" s="380"/>
      <c r="AB25" s="380"/>
      <c r="AC25" s="380"/>
      <c r="AD25" s="380"/>
      <c r="AE25" s="380"/>
      <c r="AF25" s="380"/>
      <c r="AG25" s="381"/>
      <c r="AH25" s="403">
        <v>60</v>
      </c>
      <c r="AI25" s="404"/>
      <c r="AJ25" s="404"/>
      <c r="AK25" s="404"/>
      <c r="AL25" s="424"/>
      <c r="AM25" s="403">
        <v>155880</v>
      </c>
      <c r="AN25" s="404"/>
      <c r="AO25" s="404"/>
      <c r="AP25" s="404"/>
      <c r="AQ25" s="404"/>
      <c r="AR25" s="424"/>
      <c r="AS25" s="403">
        <v>2598</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61573</v>
      </c>
      <c r="BO25" s="371"/>
      <c r="BP25" s="371"/>
      <c r="BQ25" s="371"/>
      <c r="BR25" s="371"/>
      <c r="BS25" s="371"/>
      <c r="BT25" s="371"/>
      <c r="BU25" s="372"/>
      <c r="BV25" s="370">
        <v>30011</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x14ac:dyDescent="0.15">
      <c r="A26" s="2"/>
      <c r="B26" s="498"/>
      <c r="C26" s="499"/>
      <c r="D26" s="500"/>
      <c r="E26" s="402" t="s">
        <v>257</v>
      </c>
      <c r="F26" s="380"/>
      <c r="G26" s="380"/>
      <c r="H26" s="380"/>
      <c r="I26" s="380"/>
      <c r="J26" s="380"/>
      <c r="K26" s="381"/>
      <c r="L26" s="403">
        <v>1</v>
      </c>
      <c r="M26" s="404"/>
      <c r="N26" s="404"/>
      <c r="O26" s="404"/>
      <c r="P26" s="424"/>
      <c r="Q26" s="403">
        <v>5710</v>
      </c>
      <c r="R26" s="404"/>
      <c r="S26" s="404"/>
      <c r="T26" s="404"/>
      <c r="U26" s="404"/>
      <c r="V26" s="424"/>
      <c r="W26" s="576"/>
      <c r="X26" s="499"/>
      <c r="Y26" s="500"/>
      <c r="Z26" s="402" t="s">
        <v>258</v>
      </c>
      <c r="AA26" s="485"/>
      <c r="AB26" s="485"/>
      <c r="AC26" s="485"/>
      <c r="AD26" s="485"/>
      <c r="AE26" s="485"/>
      <c r="AF26" s="485"/>
      <c r="AG26" s="486"/>
      <c r="AH26" s="403">
        <v>14</v>
      </c>
      <c r="AI26" s="404"/>
      <c r="AJ26" s="404"/>
      <c r="AK26" s="404"/>
      <c r="AL26" s="424"/>
      <c r="AM26" s="403">
        <v>40194</v>
      </c>
      <c r="AN26" s="404"/>
      <c r="AO26" s="404"/>
      <c r="AP26" s="404"/>
      <c r="AQ26" s="404"/>
      <c r="AR26" s="424"/>
      <c r="AS26" s="403">
        <v>2871</v>
      </c>
      <c r="AT26" s="404"/>
      <c r="AU26" s="404"/>
      <c r="AV26" s="404"/>
      <c r="AW26" s="404"/>
      <c r="AX26" s="405"/>
      <c r="AY26" s="390" t="s">
        <v>259</v>
      </c>
      <c r="AZ26" s="391"/>
      <c r="BA26" s="391"/>
      <c r="BB26" s="391"/>
      <c r="BC26" s="391"/>
      <c r="BD26" s="391"/>
      <c r="BE26" s="391"/>
      <c r="BF26" s="391"/>
      <c r="BG26" s="391"/>
      <c r="BH26" s="391"/>
      <c r="BI26" s="391"/>
      <c r="BJ26" s="391"/>
      <c r="BK26" s="391"/>
      <c r="BL26" s="391"/>
      <c r="BM26" s="392"/>
      <c r="BN26" s="387" t="s">
        <v>196</v>
      </c>
      <c r="BO26" s="388"/>
      <c r="BP26" s="388"/>
      <c r="BQ26" s="388"/>
      <c r="BR26" s="388"/>
      <c r="BS26" s="388"/>
      <c r="BT26" s="388"/>
      <c r="BU26" s="389"/>
      <c r="BV26" s="387" t="s">
        <v>196</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x14ac:dyDescent="0.15">
      <c r="A27" s="2"/>
      <c r="B27" s="498"/>
      <c r="C27" s="499"/>
      <c r="D27" s="500"/>
      <c r="E27" s="402" t="s">
        <v>260</v>
      </c>
      <c r="F27" s="380"/>
      <c r="G27" s="380"/>
      <c r="H27" s="380"/>
      <c r="I27" s="380"/>
      <c r="J27" s="380"/>
      <c r="K27" s="381"/>
      <c r="L27" s="403">
        <v>1</v>
      </c>
      <c r="M27" s="404"/>
      <c r="N27" s="404"/>
      <c r="O27" s="404"/>
      <c r="P27" s="424"/>
      <c r="Q27" s="403">
        <v>3040</v>
      </c>
      <c r="R27" s="404"/>
      <c r="S27" s="404"/>
      <c r="T27" s="404"/>
      <c r="U27" s="404"/>
      <c r="V27" s="424"/>
      <c r="W27" s="576"/>
      <c r="X27" s="499"/>
      <c r="Y27" s="500"/>
      <c r="Z27" s="402" t="s">
        <v>262</v>
      </c>
      <c r="AA27" s="380"/>
      <c r="AB27" s="380"/>
      <c r="AC27" s="380"/>
      <c r="AD27" s="380"/>
      <c r="AE27" s="380"/>
      <c r="AF27" s="380"/>
      <c r="AG27" s="381"/>
      <c r="AH27" s="403">
        <v>2</v>
      </c>
      <c r="AI27" s="404"/>
      <c r="AJ27" s="404"/>
      <c r="AK27" s="404"/>
      <c r="AL27" s="424"/>
      <c r="AM27" s="403" t="s">
        <v>266</v>
      </c>
      <c r="AN27" s="404"/>
      <c r="AO27" s="404"/>
      <c r="AP27" s="404"/>
      <c r="AQ27" s="404"/>
      <c r="AR27" s="424"/>
      <c r="AS27" s="403" t="s">
        <v>266</v>
      </c>
      <c r="AT27" s="404"/>
      <c r="AU27" s="404"/>
      <c r="AV27" s="404"/>
      <c r="AW27" s="404"/>
      <c r="AX27" s="405"/>
      <c r="AY27" s="434" t="s">
        <v>267</v>
      </c>
      <c r="AZ27" s="435"/>
      <c r="BA27" s="435"/>
      <c r="BB27" s="435"/>
      <c r="BC27" s="435"/>
      <c r="BD27" s="435"/>
      <c r="BE27" s="435"/>
      <c r="BF27" s="435"/>
      <c r="BG27" s="435"/>
      <c r="BH27" s="435"/>
      <c r="BI27" s="435"/>
      <c r="BJ27" s="435"/>
      <c r="BK27" s="435"/>
      <c r="BL27" s="435"/>
      <c r="BM27" s="436"/>
      <c r="BN27" s="482" t="s">
        <v>196</v>
      </c>
      <c r="BO27" s="483"/>
      <c r="BP27" s="483"/>
      <c r="BQ27" s="483"/>
      <c r="BR27" s="483"/>
      <c r="BS27" s="483"/>
      <c r="BT27" s="483"/>
      <c r="BU27" s="484"/>
      <c r="BV27" s="482" t="s">
        <v>196</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x14ac:dyDescent="0.15">
      <c r="A28" s="2"/>
      <c r="B28" s="498"/>
      <c r="C28" s="499"/>
      <c r="D28" s="500"/>
      <c r="E28" s="402" t="s">
        <v>268</v>
      </c>
      <c r="F28" s="380"/>
      <c r="G28" s="380"/>
      <c r="H28" s="380"/>
      <c r="I28" s="380"/>
      <c r="J28" s="380"/>
      <c r="K28" s="381"/>
      <c r="L28" s="403">
        <v>1</v>
      </c>
      <c r="M28" s="404"/>
      <c r="N28" s="404"/>
      <c r="O28" s="404"/>
      <c r="P28" s="424"/>
      <c r="Q28" s="403">
        <v>2640</v>
      </c>
      <c r="R28" s="404"/>
      <c r="S28" s="404"/>
      <c r="T28" s="404"/>
      <c r="U28" s="404"/>
      <c r="V28" s="424"/>
      <c r="W28" s="576"/>
      <c r="X28" s="499"/>
      <c r="Y28" s="500"/>
      <c r="Z28" s="402" t="s">
        <v>36</v>
      </c>
      <c r="AA28" s="380"/>
      <c r="AB28" s="380"/>
      <c r="AC28" s="380"/>
      <c r="AD28" s="380"/>
      <c r="AE28" s="380"/>
      <c r="AF28" s="380"/>
      <c r="AG28" s="381"/>
      <c r="AH28" s="403" t="s">
        <v>196</v>
      </c>
      <c r="AI28" s="404"/>
      <c r="AJ28" s="404"/>
      <c r="AK28" s="404"/>
      <c r="AL28" s="424"/>
      <c r="AM28" s="403" t="s">
        <v>196</v>
      </c>
      <c r="AN28" s="404"/>
      <c r="AO28" s="404"/>
      <c r="AP28" s="404"/>
      <c r="AQ28" s="404"/>
      <c r="AR28" s="424"/>
      <c r="AS28" s="403" t="s">
        <v>196</v>
      </c>
      <c r="AT28" s="404"/>
      <c r="AU28" s="404"/>
      <c r="AV28" s="404"/>
      <c r="AW28" s="404"/>
      <c r="AX28" s="405"/>
      <c r="AY28" s="580" t="s">
        <v>272</v>
      </c>
      <c r="AZ28" s="581"/>
      <c r="BA28" s="581"/>
      <c r="BB28" s="582"/>
      <c r="BC28" s="367" t="s">
        <v>100</v>
      </c>
      <c r="BD28" s="368"/>
      <c r="BE28" s="368"/>
      <c r="BF28" s="368"/>
      <c r="BG28" s="368"/>
      <c r="BH28" s="368"/>
      <c r="BI28" s="368"/>
      <c r="BJ28" s="368"/>
      <c r="BK28" s="368"/>
      <c r="BL28" s="368"/>
      <c r="BM28" s="369"/>
      <c r="BN28" s="370">
        <v>2284365</v>
      </c>
      <c r="BO28" s="371"/>
      <c r="BP28" s="371"/>
      <c r="BQ28" s="371"/>
      <c r="BR28" s="371"/>
      <c r="BS28" s="371"/>
      <c r="BT28" s="371"/>
      <c r="BU28" s="372"/>
      <c r="BV28" s="370">
        <v>2356239</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x14ac:dyDescent="0.15">
      <c r="A29" s="2"/>
      <c r="B29" s="498"/>
      <c r="C29" s="499"/>
      <c r="D29" s="500"/>
      <c r="E29" s="402" t="s">
        <v>273</v>
      </c>
      <c r="F29" s="380"/>
      <c r="G29" s="380"/>
      <c r="H29" s="380"/>
      <c r="I29" s="380"/>
      <c r="J29" s="380"/>
      <c r="K29" s="381"/>
      <c r="L29" s="403">
        <v>18</v>
      </c>
      <c r="M29" s="404"/>
      <c r="N29" s="404"/>
      <c r="O29" s="404"/>
      <c r="P29" s="424"/>
      <c r="Q29" s="403">
        <v>2500</v>
      </c>
      <c r="R29" s="404"/>
      <c r="S29" s="404"/>
      <c r="T29" s="404"/>
      <c r="U29" s="404"/>
      <c r="V29" s="424"/>
      <c r="W29" s="577"/>
      <c r="X29" s="578"/>
      <c r="Y29" s="579"/>
      <c r="Z29" s="402" t="s">
        <v>275</v>
      </c>
      <c r="AA29" s="380"/>
      <c r="AB29" s="380"/>
      <c r="AC29" s="380"/>
      <c r="AD29" s="380"/>
      <c r="AE29" s="380"/>
      <c r="AF29" s="380"/>
      <c r="AG29" s="381"/>
      <c r="AH29" s="403">
        <v>266</v>
      </c>
      <c r="AI29" s="404"/>
      <c r="AJ29" s="404"/>
      <c r="AK29" s="404"/>
      <c r="AL29" s="424"/>
      <c r="AM29" s="403">
        <v>776680</v>
      </c>
      <c r="AN29" s="404"/>
      <c r="AO29" s="404"/>
      <c r="AP29" s="404"/>
      <c r="AQ29" s="404"/>
      <c r="AR29" s="424"/>
      <c r="AS29" s="403">
        <v>2920</v>
      </c>
      <c r="AT29" s="404"/>
      <c r="AU29" s="404"/>
      <c r="AV29" s="404"/>
      <c r="AW29" s="404"/>
      <c r="AX29" s="405"/>
      <c r="AY29" s="583"/>
      <c r="AZ29" s="584"/>
      <c r="BA29" s="584"/>
      <c r="BB29" s="585"/>
      <c r="BC29" s="384" t="s">
        <v>276</v>
      </c>
      <c r="BD29" s="385"/>
      <c r="BE29" s="385"/>
      <c r="BF29" s="385"/>
      <c r="BG29" s="385"/>
      <c r="BH29" s="385"/>
      <c r="BI29" s="385"/>
      <c r="BJ29" s="385"/>
      <c r="BK29" s="385"/>
      <c r="BL29" s="385"/>
      <c r="BM29" s="386"/>
      <c r="BN29" s="387" t="s">
        <v>196</v>
      </c>
      <c r="BO29" s="388"/>
      <c r="BP29" s="388"/>
      <c r="BQ29" s="388"/>
      <c r="BR29" s="388"/>
      <c r="BS29" s="388"/>
      <c r="BT29" s="388"/>
      <c r="BU29" s="389"/>
      <c r="BV29" s="387">
        <v>54313</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x14ac:dyDescent="0.15">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278</v>
      </c>
      <c r="X30" s="491"/>
      <c r="Y30" s="491"/>
      <c r="Z30" s="491"/>
      <c r="AA30" s="491"/>
      <c r="AB30" s="491"/>
      <c r="AC30" s="491"/>
      <c r="AD30" s="491"/>
      <c r="AE30" s="491"/>
      <c r="AF30" s="491"/>
      <c r="AG30" s="492"/>
      <c r="AH30" s="461">
        <v>93.8</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65</v>
      </c>
      <c r="BD30" s="480"/>
      <c r="BE30" s="480"/>
      <c r="BF30" s="480"/>
      <c r="BG30" s="480"/>
      <c r="BH30" s="480"/>
      <c r="BI30" s="480"/>
      <c r="BJ30" s="480"/>
      <c r="BK30" s="480"/>
      <c r="BL30" s="480"/>
      <c r="BM30" s="481"/>
      <c r="BN30" s="482">
        <v>2448165</v>
      </c>
      <c r="BO30" s="483"/>
      <c r="BP30" s="483"/>
      <c r="BQ30" s="483"/>
      <c r="BR30" s="483"/>
      <c r="BS30" s="483"/>
      <c r="BT30" s="483"/>
      <c r="BU30" s="484"/>
      <c r="BV30" s="482">
        <v>2444168</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182</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3" t="s">
        <v>120</v>
      </c>
      <c r="D33" s="493"/>
      <c r="E33" s="494" t="s">
        <v>285</v>
      </c>
      <c r="F33" s="494"/>
      <c r="G33" s="494"/>
      <c r="H33" s="494"/>
      <c r="I33" s="494"/>
      <c r="J33" s="494"/>
      <c r="K33" s="494"/>
      <c r="L33" s="494"/>
      <c r="M33" s="494"/>
      <c r="N33" s="494"/>
      <c r="O33" s="494"/>
      <c r="P33" s="494"/>
      <c r="Q33" s="494"/>
      <c r="R33" s="494"/>
      <c r="S33" s="494"/>
      <c r="T33" s="14"/>
      <c r="U33" s="493" t="s">
        <v>120</v>
      </c>
      <c r="V33" s="493"/>
      <c r="W33" s="494" t="s">
        <v>285</v>
      </c>
      <c r="X33" s="494"/>
      <c r="Y33" s="494"/>
      <c r="Z33" s="494"/>
      <c r="AA33" s="494"/>
      <c r="AB33" s="494"/>
      <c r="AC33" s="494"/>
      <c r="AD33" s="494"/>
      <c r="AE33" s="494"/>
      <c r="AF33" s="494"/>
      <c r="AG33" s="494"/>
      <c r="AH33" s="494"/>
      <c r="AI33" s="494"/>
      <c r="AJ33" s="494"/>
      <c r="AK33" s="494"/>
      <c r="AL33" s="14"/>
      <c r="AM33" s="493" t="s">
        <v>120</v>
      </c>
      <c r="AN33" s="493"/>
      <c r="AO33" s="494" t="s">
        <v>285</v>
      </c>
      <c r="AP33" s="494"/>
      <c r="AQ33" s="494"/>
      <c r="AR33" s="494"/>
      <c r="AS33" s="494"/>
      <c r="AT33" s="494"/>
      <c r="AU33" s="494"/>
      <c r="AV33" s="494"/>
      <c r="AW33" s="494"/>
      <c r="AX33" s="494"/>
      <c r="AY33" s="494"/>
      <c r="AZ33" s="494"/>
      <c r="BA33" s="494"/>
      <c r="BB33" s="494"/>
      <c r="BC33" s="494"/>
      <c r="BD33" s="10"/>
      <c r="BE33" s="494" t="s">
        <v>287</v>
      </c>
      <c r="BF33" s="494"/>
      <c r="BG33" s="494" t="s">
        <v>162</v>
      </c>
      <c r="BH33" s="494"/>
      <c r="BI33" s="494"/>
      <c r="BJ33" s="494"/>
      <c r="BK33" s="494"/>
      <c r="BL33" s="494"/>
      <c r="BM33" s="494"/>
      <c r="BN33" s="494"/>
      <c r="BO33" s="494"/>
      <c r="BP33" s="494"/>
      <c r="BQ33" s="494"/>
      <c r="BR33" s="494"/>
      <c r="BS33" s="494"/>
      <c r="BT33" s="494"/>
      <c r="BU33" s="494"/>
      <c r="BV33" s="10"/>
      <c r="BW33" s="493" t="s">
        <v>287</v>
      </c>
      <c r="BX33" s="493"/>
      <c r="BY33" s="494" t="s">
        <v>111</v>
      </c>
      <c r="BZ33" s="494"/>
      <c r="CA33" s="494"/>
      <c r="CB33" s="494"/>
      <c r="CC33" s="494"/>
      <c r="CD33" s="494"/>
      <c r="CE33" s="494"/>
      <c r="CF33" s="494"/>
      <c r="CG33" s="494"/>
      <c r="CH33" s="494"/>
      <c r="CI33" s="494"/>
      <c r="CJ33" s="494"/>
      <c r="CK33" s="494"/>
      <c r="CL33" s="494"/>
      <c r="CM33" s="494"/>
      <c r="CN33" s="14"/>
      <c r="CO33" s="493" t="s">
        <v>120</v>
      </c>
      <c r="CP33" s="493"/>
      <c r="CQ33" s="494" t="s">
        <v>288</v>
      </c>
      <c r="CR33" s="494"/>
      <c r="CS33" s="494"/>
      <c r="CT33" s="494"/>
      <c r="CU33" s="494"/>
      <c r="CV33" s="494"/>
      <c r="CW33" s="494"/>
      <c r="CX33" s="494"/>
      <c r="CY33" s="494"/>
      <c r="CZ33" s="494"/>
      <c r="DA33" s="494"/>
      <c r="DB33" s="494"/>
      <c r="DC33" s="494"/>
      <c r="DD33" s="494"/>
      <c r="DE33" s="494"/>
      <c r="DF33" s="14"/>
      <c r="DG33" s="504" t="s">
        <v>77</v>
      </c>
      <c r="DH33" s="504"/>
      <c r="DI33" s="21"/>
    </row>
    <row r="34" spans="1:113" ht="32.25" customHeight="1" x14ac:dyDescent="0.15">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2</v>
      </c>
      <c r="V34" s="505"/>
      <c r="W34" s="506" t="str">
        <f>IF('各会計、関係団体の財政状況及び健全化判断比率'!B28="","",'各会計、関係団体の財政状況及び健全化判断比率'!B28)</f>
        <v>国民健康保険事業特別会計事業勘定</v>
      </c>
      <c r="X34" s="506"/>
      <c r="Y34" s="506"/>
      <c r="Z34" s="506"/>
      <c r="AA34" s="506"/>
      <c r="AB34" s="506"/>
      <c r="AC34" s="506"/>
      <c r="AD34" s="506"/>
      <c r="AE34" s="506"/>
      <c r="AF34" s="506"/>
      <c r="AG34" s="506"/>
      <c r="AH34" s="506"/>
      <c r="AI34" s="506"/>
      <c r="AJ34" s="506"/>
      <c r="AK34" s="506"/>
      <c r="AL34" s="9"/>
      <c r="AM34" s="505">
        <f>IF(AO34="","",MAX(C34:D43,U34:V43)+1)</f>
        <v>5</v>
      </c>
      <c r="AN34" s="505"/>
      <c r="AO34" s="506" t="str">
        <f>IF('各会計、関係団体の財政状況及び健全化判断比率'!B31="","",'各会計、関係団体の財政状況及び健全化判断比率'!B31)</f>
        <v>ガス事業会計</v>
      </c>
      <c r="AP34" s="506"/>
      <c r="AQ34" s="506"/>
      <c r="AR34" s="506"/>
      <c r="AS34" s="506"/>
      <c r="AT34" s="506"/>
      <c r="AU34" s="506"/>
      <c r="AV34" s="506"/>
      <c r="AW34" s="506"/>
      <c r="AX34" s="506"/>
      <c r="AY34" s="506"/>
      <c r="AZ34" s="506"/>
      <c r="BA34" s="506"/>
      <c r="BB34" s="506"/>
      <c r="BC34" s="506"/>
      <c r="BD34" s="9"/>
      <c r="BE34" s="505">
        <f>IF(BG34="","",MAX(C34:D43,U34:V43,AM34:AN43)+1)</f>
        <v>7</v>
      </c>
      <c r="BF34" s="505"/>
      <c r="BG34" s="506" t="str">
        <f>IF('各会計、関係団体の財政状況及び健全化判断比率'!B33="","",'各会計、関係団体の財政状況及び健全化判断比率'!B33)</f>
        <v>公共下水道事業特別会計</v>
      </c>
      <c r="BH34" s="506"/>
      <c r="BI34" s="506"/>
      <c r="BJ34" s="506"/>
      <c r="BK34" s="506"/>
      <c r="BL34" s="506"/>
      <c r="BM34" s="506"/>
      <c r="BN34" s="506"/>
      <c r="BO34" s="506"/>
      <c r="BP34" s="506"/>
      <c r="BQ34" s="506"/>
      <c r="BR34" s="506"/>
      <c r="BS34" s="506"/>
      <c r="BT34" s="506"/>
      <c r="BU34" s="506"/>
      <c r="BV34" s="9"/>
      <c r="BW34" s="505">
        <f>IF(BY34="","",MAX(C34:D43,U34:V43,AM34:AN43,BE34:BF43)+1)</f>
        <v>9</v>
      </c>
      <c r="BX34" s="505"/>
      <c r="BY34" s="506" t="str">
        <f>IF('各会計、関係団体の財政状況及び健全化判断比率'!B68="","",'各会計、関係団体の財政状況及び健全化判断比率'!B68)</f>
        <v>秋田県市町村総合事務組合（一般会計）</v>
      </c>
      <c r="BZ34" s="506"/>
      <c r="CA34" s="506"/>
      <c r="CB34" s="506"/>
      <c r="CC34" s="506"/>
      <c r="CD34" s="506"/>
      <c r="CE34" s="506"/>
      <c r="CF34" s="506"/>
      <c r="CG34" s="506"/>
      <c r="CH34" s="506"/>
      <c r="CI34" s="506"/>
      <c r="CJ34" s="506"/>
      <c r="CK34" s="506"/>
      <c r="CL34" s="506"/>
      <c r="CM34" s="506"/>
      <c r="CN34" s="9"/>
      <c r="CO34" s="505">
        <f>IF(CQ34="","",MAX(C34:D43,U34:V43,AM34:AN43,BE34:BF43,BW34:BX43)+1)</f>
        <v>17</v>
      </c>
      <c r="CP34" s="505"/>
      <c r="CQ34" s="506" t="str">
        <f>IF('各会計、関係団体の財政状況及び健全化判断比率'!BS7="","",'各会計、関係団体の財政状況及び健全化判断比率'!BS7)</f>
        <v>にかほ市観光開発</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
      </c>
      <c r="DH34" s="507"/>
      <c r="DI34" s="21"/>
    </row>
    <row r="35" spans="1:113" ht="32.25" customHeight="1" x14ac:dyDescent="0.15">
      <c r="A35" s="2"/>
      <c r="B35" s="5"/>
      <c r="C35" s="505" t="str">
        <f t="shared" ref="C35:C43" si="0">IF(E35="","",C34+1)</f>
        <v/>
      </c>
      <c r="D35" s="505"/>
      <c r="E35" s="506" t="str">
        <f>IF('各会計、関係団体の財政状況及び健全化判断比率'!B8="","",'各会計、関係団体の財政状況及び健全化判断比率'!B8)</f>
        <v/>
      </c>
      <c r="F35" s="506"/>
      <c r="G35" s="506"/>
      <c r="H35" s="506"/>
      <c r="I35" s="506"/>
      <c r="J35" s="506"/>
      <c r="K35" s="506"/>
      <c r="L35" s="506"/>
      <c r="M35" s="506"/>
      <c r="N35" s="506"/>
      <c r="O35" s="506"/>
      <c r="P35" s="506"/>
      <c r="Q35" s="506"/>
      <c r="R35" s="506"/>
      <c r="S35" s="506"/>
      <c r="T35" s="9"/>
      <c r="U35" s="505">
        <f t="shared" ref="U35:U43" si="1">IF(W35="","",U34+1)</f>
        <v>3</v>
      </c>
      <c r="V35" s="505"/>
      <c r="W35" s="506" t="str">
        <f>IF('各会計、関係団体の財政状況及び健全化判断比率'!B29="","",'各会計、関係団体の財政状況及び健全化判断比率'!B29)</f>
        <v>国民健康保険事業特別会計施設勘定</v>
      </c>
      <c r="X35" s="506"/>
      <c r="Y35" s="506"/>
      <c r="Z35" s="506"/>
      <c r="AA35" s="506"/>
      <c r="AB35" s="506"/>
      <c r="AC35" s="506"/>
      <c r="AD35" s="506"/>
      <c r="AE35" s="506"/>
      <c r="AF35" s="506"/>
      <c r="AG35" s="506"/>
      <c r="AH35" s="506"/>
      <c r="AI35" s="506"/>
      <c r="AJ35" s="506"/>
      <c r="AK35" s="506"/>
      <c r="AL35" s="9"/>
      <c r="AM35" s="505">
        <f t="shared" ref="AM35:AM43" si="2">IF(AO35="","",AM34+1)</f>
        <v>6</v>
      </c>
      <c r="AN35" s="505"/>
      <c r="AO35" s="506" t="str">
        <f>IF('各会計、関係団体の財政状況及び健全化判断比率'!B32="","",'各会計、関係団体の財政状況及び健全化判断比率'!B32)</f>
        <v>水道事業会計</v>
      </c>
      <c r="AP35" s="506"/>
      <c r="AQ35" s="506"/>
      <c r="AR35" s="506"/>
      <c r="AS35" s="506"/>
      <c r="AT35" s="506"/>
      <c r="AU35" s="506"/>
      <c r="AV35" s="506"/>
      <c r="AW35" s="506"/>
      <c r="AX35" s="506"/>
      <c r="AY35" s="506"/>
      <c r="AZ35" s="506"/>
      <c r="BA35" s="506"/>
      <c r="BB35" s="506"/>
      <c r="BC35" s="506"/>
      <c r="BD35" s="9"/>
      <c r="BE35" s="505">
        <f t="shared" ref="BE35:BE43" si="3">IF(BG35="","",BE34+1)</f>
        <v>8</v>
      </c>
      <c r="BF35" s="505"/>
      <c r="BG35" s="506" t="str">
        <f>IF('各会計、関係団体の財政状況及び健全化判断比率'!B34="","",'各会計、関係団体の財政状況及び健全化判断比率'!B34)</f>
        <v>農業集落排水事業特別会計</v>
      </c>
      <c r="BH35" s="506"/>
      <c r="BI35" s="506"/>
      <c r="BJ35" s="506"/>
      <c r="BK35" s="506"/>
      <c r="BL35" s="506"/>
      <c r="BM35" s="506"/>
      <c r="BN35" s="506"/>
      <c r="BO35" s="506"/>
      <c r="BP35" s="506"/>
      <c r="BQ35" s="506"/>
      <c r="BR35" s="506"/>
      <c r="BS35" s="506"/>
      <c r="BT35" s="506"/>
      <c r="BU35" s="506"/>
      <c r="BV35" s="9"/>
      <c r="BW35" s="505">
        <f t="shared" ref="BW35:BW43" si="4">IF(BY35="","",BW34+1)</f>
        <v>10</v>
      </c>
      <c r="BX35" s="505"/>
      <c r="BY35" s="506" t="str">
        <f>IF('各会計、関係団体の財政状況及び健全化判断比率'!B69="","",'各会計、関係団体の財政状況及び健全化判断比率'!B69)</f>
        <v>秋田県市町村総合事務組合（交通災害共済事業等特別会計）</v>
      </c>
      <c r="BZ35" s="506"/>
      <c r="CA35" s="506"/>
      <c r="CB35" s="506"/>
      <c r="CC35" s="506"/>
      <c r="CD35" s="506"/>
      <c r="CE35" s="506"/>
      <c r="CF35" s="506"/>
      <c r="CG35" s="506"/>
      <c r="CH35" s="506"/>
      <c r="CI35" s="506"/>
      <c r="CJ35" s="506"/>
      <c r="CK35" s="506"/>
      <c r="CL35" s="506"/>
      <c r="CM35" s="506"/>
      <c r="CN35" s="9"/>
      <c r="CO35" s="505" t="str">
        <f t="shared" ref="CO35:CO43" si="5">IF(CQ35="","",CO34+1)</f>
        <v/>
      </c>
      <c r="CP35" s="505"/>
      <c r="CQ35" s="506" t="str">
        <f>IF('各会計、関係団体の財政状況及び健全化判断比率'!BS8="","",'各会計、関係団体の財政状況及び健全化判断比率'!BS8)</f>
        <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x14ac:dyDescent="0.15">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9"/>
      <c r="U36" s="505">
        <f t="shared" si="1"/>
        <v>4</v>
      </c>
      <c r="V36" s="505"/>
      <c r="W36" s="506" t="str">
        <f>IF('各会計、関係団体の財政状況及び健全化判断比率'!B30="","",'各会計、関係団体の財政状況及び健全化判断比率'!B30)</f>
        <v>後期高齢者医療特別会計</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t="str">
        <f t="shared" si="3"/>
        <v/>
      </c>
      <c r="BF36" s="505"/>
      <c r="BG36" s="506"/>
      <c r="BH36" s="506"/>
      <c r="BI36" s="506"/>
      <c r="BJ36" s="506"/>
      <c r="BK36" s="506"/>
      <c r="BL36" s="506"/>
      <c r="BM36" s="506"/>
      <c r="BN36" s="506"/>
      <c r="BO36" s="506"/>
      <c r="BP36" s="506"/>
      <c r="BQ36" s="506"/>
      <c r="BR36" s="506"/>
      <c r="BS36" s="506"/>
      <c r="BT36" s="506"/>
      <c r="BU36" s="506"/>
      <c r="BV36" s="9"/>
      <c r="BW36" s="505">
        <f t="shared" si="4"/>
        <v>11</v>
      </c>
      <c r="BX36" s="505"/>
      <c r="BY36" s="506" t="str">
        <f>IF('各会計、関係団体の財政状況及び健全化判断比率'!B70="","",'各会計、関係団体の財政状況及び健全化判断比率'!B70)</f>
        <v>秋田県市町村会館管理組合（一般会計）</v>
      </c>
      <c r="BZ36" s="506"/>
      <c r="CA36" s="506"/>
      <c r="CB36" s="506"/>
      <c r="CC36" s="506"/>
      <c r="CD36" s="506"/>
      <c r="CE36" s="506"/>
      <c r="CF36" s="506"/>
      <c r="CG36" s="506"/>
      <c r="CH36" s="506"/>
      <c r="CI36" s="506"/>
      <c r="CJ36" s="506"/>
      <c r="CK36" s="506"/>
      <c r="CL36" s="506"/>
      <c r="CM36" s="506"/>
      <c r="CN36" s="9"/>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x14ac:dyDescent="0.15">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9"/>
      <c r="U37" s="505" t="str">
        <f t="shared" si="1"/>
        <v/>
      </c>
      <c r="V37" s="505"/>
      <c r="W37" s="506"/>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12</v>
      </c>
      <c r="BX37" s="505"/>
      <c r="BY37" s="506" t="str">
        <f>IF('各会計、関係団体の財政状況及び健全化判断比率'!B71="","",'各会計、関係団体の財政状況及び健全化判断比率'!B71)</f>
        <v>秋田県後期高齢者医療広域連合（一般会計）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x14ac:dyDescent="0.15">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13</v>
      </c>
      <c r="BX38" s="505"/>
      <c r="BY38" s="506" t="str">
        <f>IF('各会計、関係団体の財政状況及び健全化判断比率'!B72="","",'各会計、関係団体の財政状況及び健全化判断比率'!B72)</f>
        <v>秋田県後期高齢者医療広域連合（後期高齢者医療特別会計）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x14ac:dyDescent="0.15">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14</v>
      </c>
      <c r="BX39" s="505"/>
      <c r="BY39" s="506" t="str">
        <f>IF('各会計、関係団体の財政状況及び健全化判断比率'!B73="","",'各会計、関係団体の財政状況及び健全化判断比率'!B73)</f>
        <v>本荘由利広域市町村圏組合（一般会計）</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x14ac:dyDescent="0.15">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f t="shared" si="4"/>
        <v>15</v>
      </c>
      <c r="BX40" s="505"/>
      <c r="BY40" s="506" t="str">
        <f>IF('各会計、関係団体の財政状況及び健全化判断比率'!B74="","",'各会計、関係団体の財政状況及び健全化判断比率'!B74)</f>
        <v>本荘由利広域市町村圏組合（介護保険特別会計）</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x14ac:dyDescent="0.15">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f t="shared" si="4"/>
        <v>16</v>
      </c>
      <c r="BX41" s="505"/>
      <c r="BY41" s="506" t="str">
        <f>IF('各会計、関係団体の財政状況及び健全化判断比率'!B75="","",'各会計、関係団体の財政状況及び健全化判断比率'!B75)</f>
        <v>本荘由利広域市町村圏組合（特別養護老人ホーム特別会計）</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x14ac:dyDescent="0.15">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t="str">
        <f t="shared" si="4"/>
        <v/>
      </c>
      <c r="BX42" s="505"/>
      <c r="BY42" s="506" t="str">
        <f>IF('各会計、関係団体の財政状況及び健全化判断比率'!B76="","",'各会計、関係団体の財政状況及び健全化判断比率'!B76)</f>
        <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x14ac:dyDescent="0.15">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289</v>
      </c>
      <c r="E46" s="1" t="s">
        <v>290</v>
      </c>
    </row>
    <row r="47" spans="1:113" x14ac:dyDescent="0.15">
      <c r="E47" s="1" t="s">
        <v>293</v>
      </c>
    </row>
    <row r="48" spans="1:113" x14ac:dyDescent="0.15">
      <c r="E48" s="1" t="s">
        <v>295</v>
      </c>
    </row>
    <row r="49" spans="5:5" x14ac:dyDescent="0.15">
      <c r="E49" s="1" t="s">
        <v>296</v>
      </c>
    </row>
    <row r="50" spans="5:5" x14ac:dyDescent="0.15">
      <c r="E50" s="1" t="s">
        <v>193</v>
      </c>
    </row>
    <row r="51" spans="5:5" x14ac:dyDescent="0.15">
      <c r="E51" s="1" t="s">
        <v>299</v>
      </c>
    </row>
    <row r="52" spans="5:5" x14ac:dyDescent="0.15">
      <c r="E52" s="1" t="s">
        <v>301</v>
      </c>
    </row>
    <row r="53" spans="5:5" x14ac:dyDescent="0.15"/>
    <row r="54" spans="5:5" x14ac:dyDescent="0.15"/>
    <row r="55" spans="5:5" x14ac:dyDescent="0.15"/>
    <row r="56" spans="5:5" x14ac:dyDescent="0.15"/>
  </sheetData>
  <sheetProtection algorithmName="SHA-512" hashValue="XUFr1nqnTOQ1nKSYueaZAYGBiMM5WgdweDBHv6twgPXG01TBAj0ot5HLpZeiVUkAbTclOnYepPWyz7FabBbgVw==" saltValue="3XQkt9msXh47kGPcHbHJP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75</v>
      </c>
      <c r="DI1" s="590"/>
      <c r="DJ1" s="590"/>
      <c r="DK1" s="590"/>
      <c r="DL1" s="590"/>
      <c r="DM1" s="590"/>
      <c r="DN1" s="591"/>
      <c r="DO1" s="1"/>
      <c r="DP1" s="589" t="s">
        <v>302</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x14ac:dyDescent="0.15">
      <c r="B2" s="43" t="s">
        <v>304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2" t="s">
        <v>115</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305</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306</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x14ac:dyDescent="0.15">
      <c r="B4" s="382" t="s">
        <v>8</v>
      </c>
      <c r="C4" s="383"/>
      <c r="D4" s="383"/>
      <c r="E4" s="383"/>
      <c r="F4" s="383"/>
      <c r="G4" s="383"/>
      <c r="H4" s="383"/>
      <c r="I4" s="383"/>
      <c r="J4" s="383"/>
      <c r="K4" s="383"/>
      <c r="L4" s="383"/>
      <c r="M4" s="383"/>
      <c r="N4" s="383"/>
      <c r="O4" s="383"/>
      <c r="P4" s="383"/>
      <c r="Q4" s="432"/>
      <c r="R4" s="382" t="s">
        <v>309</v>
      </c>
      <c r="S4" s="383"/>
      <c r="T4" s="383"/>
      <c r="U4" s="383"/>
      <c r="V4" s="383"/>
      <c r="W4" s="383"/>
      <c r="X4" s="383"/>
      <c r="Y4" s="432"/>
      <c r="Z4" s="382" t="s">
        <v>312</v>
      </c>
      <c r="AA4" s="383"/>
      <c r="AB4" s="383"/>
      <c r="AC4" s="432"/>
      <c r="AD4" s="382" t="s">
        <v>253</v>
      </c>
      <c r="AE4" s="383"/>
      <c r="AF4" s="383"/>
      <c r="AG4" s="383"/>
      <c r="AH4" s="383"/>
      <c r="AI4" s="383"/>
      <c r="AJ4" s="383"/>
      <c r="AK4" s="432"/>
      <c r="AL4" s="382" t="s">
        <v>312</v>
      </c>
      <c r="AM4" s="383"/>
      <c r="AN4" s="383"/>
      <c r="AO4" s="432"/>
      <c r="AP4" s="592" t="s">
        <v>315</v>
      </c>
      <c r="AQ4" s="592"/>
      <c r="AR4" s="592"/>
      <c r="AS4" s="592"/>
      <c r="AT4" s="592"/>
      <c r="AU4" s="592"/>
      <c r="AV4" s="592"/>
      <c r="AW4" s="592"/>
      <c r="AX4" s="592"/>
      <c r="AY4" s="592"/>
      <c r="AZ4" s="592"/>
      <c r="BA4" s="592"/>
      <c r="BB4" s="592"/>
      <c r="BC4" s="592"/>
      <c r="BD4" s="592"/>
      <c r="BE4" s="592"/>
      <c r="BF4" s="592"/>
      <c r="BG4" s="592" t="s">
        <v>292</v>
      </c>
      <c r="BH4" s="592"/>
      <c r="BI4" s="592"/>
      <c r="BJ4" s="592"/>
      <c r="BK4" s="592"/>
      <c r="BL4" s="592"/>
      <c r="BM4" s="592"/>
      <c r="BN4" s="592"/>
      <c r="BO4" s="592" t="s">
        <v>312</v>
      </c>
      <c r="BP4" s="592"/>
      <c r="BQ4" s="592"/>
      <c r="BR4" s="592"/>
      <c r="BS4" s="592" t="s">
        <v>316</v>
      </c>
      <c r="BT4" s="592"/>
      <c r="BU4" s="592"/>
      <c r="BV4" s="592"/>
      <c r="BW4" s="592"/>
      <c r="BX4" s="592"/>
      <c r="BY4" s="592"/>
      <c r="BZ4" s="592"/>
      <c r="CA4" s="592"/>
      <c r="CB4" s="592"/>
      <c r="CD4" s="382" t="s">
        <v>143</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x14ac:dyDescent="0.15">
      <c r="B5" s="593" t="s">
        <v>311</v>
      </c>
      <c r="C5" s="594"/>
      <c r="D5" s="594"/>
      <c r="E5" s="594"/>
      <c r="F5" s="594"/>
      <c r="G5" s="594"/>
      <c r="H5" s="594"/>
      <c r="I5" s="594"/>
      <c r="J5" s="594"/>
      <c r="K5" s="594"/>
      <c r="L5" s="594"/>
      <c r="M5" s="594"/>
      <c r="N5" s="594"/>
      <c r="O5" s="594"/>
      <c r="P5" s="594"/>
      <c r="Q5" s="595"/>
      <c r="R5" s="596">
        <v>2808753</v>
      </c>
      <c r="S5" s="597"/>
      <c r="T5" s="597"/>
      <c r="U5" s="597"/>
      <c r="V5" s="597"/>
      <c r="W5" s="597"/>
      <c r="X5" s="597"/>
      <c r="Y5" s="598"/>
      <c r="Z5" s="599">
        <v>20.100000000000001</v>
      </c>
      <c r="AA5" s="599"/>
      <c r="AB5" s="599"/>
      <c r="AC5" s="599"/>
      <c r="AD5" s="600">
        <v>2808753</v>
      </c>
      <c r="AE5" s="600"/>
      <c r="AF5" s="600"/>
      <c r="AG5" s="600"/>
      <c r="AH5" s="600"/>
      <c r="AI5" s="600"/>
      <c r="AJ5" s="600"/>
      <c r="AK5" s="600"/>
      <c r="AL5" s="601">
        <v>31.8</v>
      </c>
      <c r="AM5" s="602"/>
      <c r="AN5" s="602"/>
      <c r="AO5" s="603"/>
      <c r="AP5" s="593" t="s">
        <v>317</v>
      </c>
      <c r="AQ5" s="594"/>
      <c r="AR5" s="594"/>
      <c r="AS5" s="594"/>
      <c r="AT5" s="594"/>
      <c r="AU5" s="594"/>
      <c r="AV5" s="594"/>
      <c r="AW5" s="594"/>
      <c r="AX5" s="594"/>
      <c r="AY5" s="594"/>
      <c r="AZ5" s="594"/>
      <c r="BA5" s="594"/>
      <c r="BB5" s="594"/>
      <c r="BC5" s="594"/>
      <c r="BD5" s="594"/>
      <c r="BE5" s="594"/>
      <c r="BF5" s="595"/>
      <c r="BG5" s="604">
        <v>2804666</v>
      </c>
      <c r="BH5" s="388"/>
      <c r="BI5" s="388"/>
      <c r="BJ5" s="388"/>
      <c r="BK5" s="388"/>
      <c r="BL5" s="388"/>
      <c r="BM5" s="388"/>
      <c r="BN5" s="605"/>
      <c r="BO5" s="606">
        <v>99.9</v>
      </c>
      <c r="BP5" s="606"/>
      <c r="BQ5" s="606"/>
      <c r="BR5" s="606"/>
      <c r="BS5" s="607" t="s">
        <v>196</v>
      </c>
      <c r="BT5" s="607"/>
      <c r="BU5" s="607"/>
      <c r="BV5" s="607"/>
      <c r="BW5" s="607"/>
      <c r="BX5" s="607"/>
      <c r="BY5" s="607"/>
      <c r="BZ5" s="607"/>
      <c r="CA5" s="607"/>
      <c r="CB5" s="608"/>
      <c r="CD5" s="382" t="s">
        <v>315</v>
      </c>
      <c r="CE5" s="383"/>
      <c r="CF5" s="383"/>
      <c r="CG5" s="383"/>
      <c r="CH5" s="383"/>
      <c r="CI5" s="383"/>
      <c r="CJ5" s="383"/>
      <c r="CK5" s="383"/>
      <c r="CL5" s="383"/>
      <c r="CM5" s="383"/>
      <c r="CN5" s="383"/>
      <c r="CO5" s="383"/>
      <c r="CP5" s="383"/>
      <c r="CQ5" s="432"/>
      <c r="CR5" s="382" t="s">
        <v>320</v>
      </c>
      <c r="CS5" s="383"/>
      <c r="CT5" s="383"/>
      <c r="CU5" s="383"/>
      <c r="CV5" s="383"/>
      <c r="CW5" s="383"/>
      <c r="CX5" s="383"/>
      <c r="CY5" s="432"/>
      <c r="CZ5" s="382" t="s">
        <v>312</v>
      </c>
      <c r="DA5" s="383"/>
      <c r="DB5" s="383"/>
      <c r="DC5" s="432"/>
      <c r="DD5" s="382" t="s">
        <v>321</v>
      </c>
      <c r="DE5" s="383"/>
      <c r="DF5" s="383"/>
      <c r="DG5" s="383"/>
      <c r="DH5" s="383"/>
      <c r="DI5" s="383"/>
      <c r="DJ5" s="383"/>
      <c r="DK5" s="383"/>
      <c r="DL5" s="383"/>
      <c r="DM5" s="383"/>
      <c r="DN5" s="383"/>
      <c r="DO5" s="383"/>
      <c r="DP5" s="432"/>
      <c r="DQ5" s="382" t="s">
        <v>323</v>
      </c>
      <c r="DR5" s="383"/>
      <c r="DS5" s="383"/>
      <c r="DT5" s="383"/>
      <c r="DU5" s="383"/>
      <c r="DV5" s="383"/>
      <c r="DW5" s="383"/>
      <c r="DX5" s="383"/>
      <c r="DY5" s="383"/>
      <c r="DZ5" s="383"/>
      <c r="EA5" s="383"/>
      <c r="EB5" s="383"/>
      <c r="EC5" s="432"/>
    </row>
    <row r="6" spans="2:143" ht="11.25" customHeight="1" x14ac:dyDescent="0.15">
      <c r="B6" s="611" t="s">
        <v>324</v>
      </c>
      <c r="C6" s="612"/>
      <c r="D6" s="612"/>
      <c r="E6" s="612"/>
      <c r="F6" s="612"/>
      <c r="G6" s="612"/>
      <c r="H6" s="612"/>
      <c r="I6" s="612"/>
      <c r="J6" s="612"/>
      <c r="K6" s="612"/>
      <c r="L6" s="612"/>
      <c r="M6" s="612"/>
      <c r="N6" s="612"/>
      <c r="O6" s="612"/>
      <c r="P6" s="612"/>
      <c r="Q6" s="613"/>
      <c r="R6" s="604">
        <v>197503</v>
      </c>
      <c r="S6" s="388"/>
      <c r="T6" s="388"/>
      <c r="U6" s="388"/>
      <c r="V6" s="388"/>
      <c r="W6" s="388"/>
      <c r="X6" s="388"/>
      <c r="Y6" s="605"/>
      <c r="Z6" s="606">
        <v>1.4</v>
      </c>
      <c r="AA6" s="606"/>
      <c r="AB6" s="606"/>
      <c r="AC6" s="606"/>
      <c r="AD6" s="607">
        <v>197503</v>
      </c>
      <c r="AE6" s="607"/>
      <c r="AF6" s="607"/>
      <c r="AG6" s="607"/>
      <c r="AH6" s="607"/>
      <c r="AI6" s="607"/>
      <c r="AJ6" s="607"/>
      <c r="AK6" s="607"/>
      <c r="AL6" s="614">
        <v>2.2000000000000002</v>
      </c>
      <c r="AM6" s="394"/>
      <c r="AN6" s="394"/>
      <c r="AO6" s="615"/>
      <c r="AP6" s="611" t="s">
        <v>104</v>
      </c>
      <c r="AQ6" s="612"/>
      <c r="AR6" s="612"/>
      <c r="AS6" s="612"/>
      <c r="AT6" s="612"/>
      <c r="AU6" s="612"/>
      <c r="AV6" s="612"/>
      <c r="AW6" s="612"/>
      <c r="AX6" s="612"/>
      <c r="AY6" s="612"/>
      <c r="AZ6" s="612"/>
      <c r="BA6" s="612"/>
      <c r="BB6" s="612"/>
      <c r="BC6" s="612"/>
      <c r="BD6" s="612"/>
      <c r="BE6" s="612"/>
      <c r="BF6" s="613"/>
      <c r="BG6" s="604">
        <v>2804666</v>
      </c>
      <c r="BH6" s="388"/>
      <c r="BI6" s="388"/>
      <c r="BJ6" s="388"/>
      <c r="BK6" s="388"/>
      <c r="BL6" s="388"/>
      <c r="BM6" s="388"/>
      <c r="BN6" s="605"/>
      <c r="BO6" s="606">
        <v>99.9</v>
      </c>
      <c r="BP6" s="606"/>
      <c r="BQ6" s="606"/>
      <c r="BR6" s="606"/>
      <c r="BS6" s="607" t="s">
        <v>196</v>
      </c>
      <c r="BT6" s="607"/>
      <c r="BU6" s="607"/>
      <c r="BV6" s="607"/>
      <c r="BW6" s="607"/>
      <c r="BX6" s="607"/>
      <c r="BY6" s="607"/>
      <c r="BZ6" s="607"/>
      <c r="CA6" s="607"/>
      <c r="CB6" s="608"/>
      <c r="CD6" s="593" t="s">
        <v>325</v>
      </c>
      <c r="CE6" s="594"/>
      <c r="CF6" s="594"/>
      <c r="CG6" s="594"/>
      <c r="CH6" s="594"/>
      <c r="CI6" s="594"/>
      <c r="CJ6" s="594"/>
      <c r="CK6" s="594"/>
      <c r="CL6" s="594"/>
      <c r="CM6" s="594"/>
      <c r="CN6" s="594"/>
      <c r="CO6" s="594"/>
      <c r="CP6" s="594"/>
      <c r="CQ6" s="595"/>
      <c r="CR6" s="604">
        <v>128006</v>
      </c>
      <c r="CS6" s="388"/>
      <c r="CT6" s="388"/>
      <c r="CU6" s="388"/>
      <c r="CV6" s="388"/>
      <c r="CW6" s="388"/>
      <c r="CX6" s="388"/>
      <c r="CY6" s="605"/>
      <c r="CZ6" s="601">
        <v>0.9</v>
      </c>
      <c r="DA6" s="602"/>
      <c r="DB6" s="602"/>
      <c r="DC6" s="616"/>
      <c r="DD6" s="609">
        <v>2461</v>
      </c>
      <c r="DE6" s="388"/>
      <c r="DF6" s="388"/>
      <c r="DG6" s="388"/>
      <c r="DH6" s="388"/>
      <c r="DI6" s="388"/>
      <c r="DJ6" s="388"/>
      <c r="DK6" s="388"/>
      <c r="DL6" s="388"/>
      <c r="DM6" s="388"/>
      <c r="DN6" s="388"/>
      <c r="DO6" s="388"/>
      <c r="DP6" s="605"/>
      <c r="DQ6" s="609">
        <v>128006</v>
      </c>
      <c r="DR6" s="388"/>
      <c r="DS6" s="388"/>
      <c r="DT6" s="388"/>
      <c r="DU6" s="388"/>
      <c r="DV6" s="388"/>
      <c r="DW6" s="388"/>
      <c r="DX6" s="388"/>
      <c r="DY6" s="388"/>
      <c r="DZ6" s="388"/>
      <c r="EA6" s="388"/>
      <c r="EB6" s="388"/>
      <c r="EC6" s="610"/>
    </row>
    <row r="7" spans="2:143" ht="11.25" customHeight="1" x14ac:dyDescent="0.15">
      <c r="B7" s="611" t="s">
        <v>43</v>
      </c>
      <c r="C7" s="612"/>
      <c r="D7" s="612"/>
      <c r="E7" s="612"/>
      <c r="F7" s="612"/>
      <c r="G7" s="612"/>
      <c r="H7" s="612"/>
      <c r="I7" s="612"/>
      <c r="J7" s="612"/>
      <c r="K7" s="612"/>
      <c r="L7" s="612"/>
      <c r="M7" s="612"/>
      <c r="N7" s="612"/>
      <c r="O7" s="612"/>
      <c r="P7" s="612"/>
      <c r="Q7" s="613"/>
      <c r="R7" s="604">
        <v>4439</v>
      </c>
      <c r="S7" s="388"/>
      <c r="T7" s="388"/>
      <c r="U7" s="388"/>
      <c r="V7" s="388"/>
      <c r="W7" s="388"/>
      <c r="X7" s="388"/>
      <c r="Y7" s="605"/>
      <c r="Z7" s="606">
        <v>0</v>
      </c>
      <c r="AA7" s="606"/>
      <c r="AB7" s="606"/>
      <c r="AC7" s="606"/>
      <c r="AD7" s="607">
        <v>4439</v>
      </c>
      <c r="AE7" s="607"/>
      <c r="AF7" s="607"/>
      <c r="AG7" s="607"/>
      <c r="AH7" s="607"/>
      <c r="AI7" s="607"/>
      <c r="AJ7" s="607"/>
      <c r="AK7" s="607"/>
      <c r="AL7" s="614">
        <v>0.1</v>
      </c>
      <c r="AM7" s="394"/>
      <c r="AN7" s="394"/>
      <c r="AO7" s="615"/>
      <c r="AP7" s="611" t="s">
        <v>326</v>
      </c>
      <c r="AQ7" s="612"/>
      <c r="AR7" s="612"/>
      <c r="AS7" s="612"/>
      <c r="AT7" s="612"/>
      <c r="AU7" s="612"/>
      <c r="AV7" s="612"/>
      <c r="AW7" s="612"/>
      <c r="AX7" s="612"/>
      <c r="AY7" s="612"/>
      <c r="AZ7" s="612"/>
      <c r="BA7" s="612"/>
      <c r="BB7" s="612"/>
      <c r="BC7" s="612"/>
      <c r="BD7" s="612"/>
      <c r="BE7" s="612"/>
      <c r="BF7" s="613"/>
      <c r="BG7" s="604">
        <v>1164343</v>
      </c>
      <c r="BH7" s="388"/>
      <c r="BI7" s="388"/>
      <c r="BJ7" s="388"/>
      <c r="BK7" s="388"/>
      <c r="BL7" s="388"/>
      <c r="BM7" s="388"/>
      <c r="BN7" s="605"/>
      <c r="BO7" s="606">
        <v>41.5</v>
      </c>
      <c r="BP7" s="606"/>
      <c r="BQ7" s="606"/>
      <c r="BR7" s="606"/>
      <c r="BS7" s="607" t="s">
        <v>196</v>
      </c>
      <c r="BT7" s="607"/>
      <c r="BU7" s="607"/>
      <c r="BV7" s="607"/>
      <c r="BW7" s="607"/>
      <c r="BX7" s="607"/>
      <c r="BY7" s="607"/>
      <c r="BZ7" s="607"/>
      <c r="CA7" s="607"/>
      <c r="CB7" s="608"/>
      <c r="CD7" s="611" t="s">
        <v>328</v>
      </c>
      <c r="CE7" s="612"/>
      <c r="CF7" s="612"/>
      <c r="CG7" s="612"/>
      <c r="CH7" s="612"/>
      <c r="CI7" s="612"/>
      <c r="CJ7" s="612"/>
      <c r="CK7" s="612"/>
      <c r="CL7" s="612"/>
      <c r="CM7" s="612"/>
      <c r="CN7" s="612"/>
      <c r="CO7" s="612"/>
      <c r="CP7" s="612"/>
      <c r="CQ7" s="613"/>
      <c r="CR7" s="604">
        <v>1433218</v>
      </c>
      <c r="CS7" s="388"/>
      <c r="CT7" s="388"/>
      <c r="CU7" s="388"/>
      <c r="CV7" s="388"/>
      <c r="CW7" s="388"/>
      <c r="CX7" s="388"/>
      <c r="CY7" s="605"/>
      <c r="CZ7" s="606">
        <v>10.5</v>
      </c>
      <c r="DA7" s="606"/>
      <c r="DB7" s="606"/>
      <c r="DC7" s="606"/>
      <c r="DD7" s="609">
        <v>25664</v>
      </c>
      <c r="DE7" s="388"/>
      <c r="DF7" s="388"/>
      <c r="DG7" s="388"/>
      <c r="DH7" s="388"/>
      <c r="DI7" s="388"/>
      <c r="DJ7" s="388"/>
      <c r="DK7" s="388"/>
      <c r="DL7" s="388"/>
      <c r="DM7" s="388"/>
      <c r="DN7" s="388"/>
      <c r="DO7" s="388"/>
      <c r="DP7" s="605"/>
      <c r="DQ7" s="609">
        <v>1211387</v>
      </c>
      <c r="DR7" s="388"/>
      <c r="DS7" s="388"/>
      <c r="DT7" s="388"/>
      <c r="DU7" s="388"/>
      <c r="DV7" s="388"/>
      <c r="DW7" s="388"/>
      <c r="DX7" s="388"/>
      <c r="DY7" s="388"/>
      <c r="DZ7" s="388"/>
      <c r="EA7" s="388"/>
      <c r="EB7" s="388"/>
      <c r="EC7" s="610"/>
    </row>
    <row r="8" spans="2:143" ht="11.25" customHeight="1" x14ac:dyDescent="0.15">
      <c r="B8" s="611" t="s">
        <v>215</v>
      </c>
      <c r="C8" s="612"/>
      <c r="D8" s="612"/>
      <c r="E8" s="612"/>
      <c r="F8" s="612"/>
      <c r="G8" s="612"/>
      <c r="H8" s="612"/>
      <c r="I8" s="612"/>
      <c r="J8" s="612"/>
      <c r="K8" s="612"/>
      <c r="L8" s="612"/>
      <c r="M8" s="612"/>
      <c r="N8" s="612"/>
      <c r="O8" s="612"/>
      <c r="P8" s="612"/>
      <c r="Q8" s="613"/>
      <c r="R8" s="604">
        <v>4744</v>
      </c>
      <c r="S8" s="388"/>
      <c r="T8" s="388"/>
      <c r="U8" s="388"/>
      <c r="V8" s="388"/>
      <c r="W8" s="388"/>
      <c r="X8" s="388"/>
      <c r="Y8" s="605"/>
      <c r="Z8" s="606">
        <v>0</v>
      </c>
      <c r="AA8" s="606"/>
      <c r="AB8" s="606"/>
      <c r="AC8" s="606"/>
      <c r="AD8" s="607">
        <v>4744</v>
      </c>
      <c r="AE8" s="607"/>
      <c r="AF8" s="607"/>
      <c r="AG8" s="607"/>
      <c r="AH8" s="607"/>
      <c r="AI8" s="607"/>
      <c r="AJ8" s="607"/>
      <c r="AK8" s="607"/>
      <c r="AL8" s="614">
        <v>0.1</v>
      </c>
      <c r="AM8" s="394"/>
      <c r="AN8" s="394"/>
      <c r="AO8" s="615"/>
      <c r="AP8" s="611" t="s">
        <v>106</v>
      </c>
      <c r="AQ8" s="612"/>
      <c r="AR8" s="612"/>
      <c r="AS8" s="612"/>
      <c r="AT8" s="612"/>
      <c r="AU8" s="612"/>
      <c r="AV8" s="612"/>
      <c r="AW8" s="612"/>
      <c r="AX8" s="612"/>
      <c r="AY8" s="612"/>
      <c r="AZ8" s="612"/>
      <c r="BA8" s="612"/>
      <c r="BB8" s="612"/>
      <c r="BC8" s="612"/>
      <c r="BD8" s="612"/>
      <c r="BE8" s="612"/>
      <c r="BF8" s="613"/>
      <c r="BG8" s="604">
        <v>42144</v>
      </c>
      <c r="BH8" s="388"/>
      <c r="BI8" s="388"/>
      <c r="BJ8" s="388"/>
      <c r="BK8" s="388"/>
      <c r="BL8" s="388"/>
      <c r="BM8" s="388"/>
      <c r="BN8" s="605"/>
      <c r="BO8" s="606">
        <v>1.5</v>
      </c>
      <c r="BP8" s="606"/>
      <c r="BQ8" s="606"/>
      <c r="BR8" s="606"/>
      <c r="BS8" s="609" t="s">
        <v>196</v>
      </c>
      <c r="BT8" s="388"/>
      <c r="BU8" s="388"/>
      <c r="BV8" s="388"/>
      <c r="BW8" s="388"/>
      <c r="BX8" s="388"/>
      <c r="BY8" s="388"/>
      <c r="BZ8" s="388"/>
      <c r="CA8" s="388"/>
      <c r="CB8" s="610"/>
      <c r="CD8" s="611" t="s">
        <v>330</v>
      </c>
      <c r="CE8" s="612"/>
      <c r="CF8" s="612"/>
      <c r="CG8" s="612"/>
      <c r="CH8" s="612"/>
      <c r="CI8" s="612"/>
      <c r="CJ8" s="612"/>
      <c r="CK8" s="612"/>
      <c r="CL8" s="612"/>
      <c r="CM8" s="612"/>
      <c r="CN8" s="612"/>
      <c r="CO8" s="612"/>
      <c r="CP8" s="612"/>
      <c r="CQ8" s="613"/>
      <c r="CR8" s="604">
        <v>3738866</v>
      </c>
      <c r="CS8" s="388"/>
      <c r="CT8" s="388"/>
      <c r="CU8" s="388"/>
      <c r="CV8" s="388"/>
      <c r="CW8" s="388"/>
      <c r="CX8" s="388"/>
      <c r="CY8" s="605"/>
      <c r="CZ8" s="606">
        <v>27.3</v>
      </c>
      <c r="DA8" s="606"/>
      <c r="DB8" s="606"/>
      <c r="DC8" s="606"/>
      <c r="DD8" s="609">
        <v>1852</v>
      </c>
      <c r="DE8" s="388"/>
      <c r="DF8" s="388"/>
      <c r="DG8" s="388"/>
      <c r="DH8" s="388"/>
      <c r="DI8" s="388"/>
      <c r="DJ8" s="388"/>
      <c r="DK8" s="388"/>
      <c r="DL8" s="388"/>
      <c r="DM8" s="388"/>
      <c r="DN8" s="388"/>
      <c r="DO8" s="388"/>
      <c r="DP8" s="605"/>
      <c r="DQ8" s="609">
        <v>1913542</v>
      </c>
      <c r="DR8" s="388"/>
      <c r="DS8" s="388"/>
      <c r="DT8" s="388"/>
      <c r="DU8" s="388"/>
      <c r="DV8" s="388"/>
      <c r="DW8" s="388"/>
      <c r="DX8" s="388"/>
      <c r="DY8" s="388"/>
      <c r="DZ8" s="388"/>
      <c r="EA8" s="388"/>
      <c r="EB8" s="388"/>
      <c r="EC8" s="610"/>
    </row>
    <row r="9" spans="2:143" ht="11.25" customHeight="1" x14ac:dyDescent="0.15">
      <c r="B9" s="611" t="s">
        <v>329</v>
      </c>
      <c r="C9" s="612"/>
      <c r="D9" s="612"/>
      <c r="E9" s="612"/>
      <c r="F9" s="612"/>
      <c r="G9" s="612"/>
      <c r="H9" s="612"/>
      <c r="I9" s="612"/>
      <c r="J9" s="612"/>
      <c r="K9" s="612"/>
      <c r="L9" s="612"/>
      <c r="M9" s="612"/>
      <c r="N9" s="612"/>
      <c r="O9" s="612"/>
      <c r="P9" s="612"/>
      <c r="Q9" s="613"/>
      <c r="R9" s="604">
        <v>4270</v>
      </c>
      <c r="S9" s="388"/>
      <c r="T9" s="388"/>
      <c r="U9" s="388"/>
      <c r="V9" s="388"/>
      <c r="W9" s="388"/>
      <c r="X9" s="388"/>
      <c r="Y9" s="605"/>
      <c r="Z9" s="606">
        <v>0</v>
      </c>
      <c r="AA9" s="606"/>
      <c r="AB9" s="606"/>
      <c r="AC9" s="606"/>
      <c r="AD9" s="607">
        <v>4270</v>
      </c>
      <c r="AE9" s="607"/>
      <c r="AF9" s="607"/>
      <c r="AG9" s="607"/>
      <c r="AH9" s="607"/>
      <c r="AI9" s="607"/>
      <c r="AJ9" s="607"/>
      <c r="AK9" s="607"/>
      <c r="AL9" s="614">
        <v>0</v>
      </c>
      <c r="AM9" s="394"/>
      <c r="AN9" s="394"/>
      <c r="AO9" s="615"/>
      <c r="AP9" s="611" t="s">
        <v>331</v>
      </c>
      <c r="AQ9" s="612"/>
      <c r="AR9" s="612"/>
      <c r="AS9" s="612"/>
      <c r="AT9" s="612"/>
      <c r="AU9" s="612"/>
      <c r="AV9" s="612"/>
      <c r="AW9" s="612"/>
      <c r="AX9" s="612"/>
      <c r="AY9" s="612"/>
      <c r="AZ9" s="612"/>
      <c r="BA9" s="612"/>
      <c r="BB9" s="612"/>
      <c r="BC9" s="612"/>
      <c r="BD9" s="612"/>
      <c r="BE9" s="612"/>
      <c r="BF9" s="613"/>
      <c r="BG9" s="604">
        <v>986274</v>
      </c>
      <c r="BH9" s="388"/>
      <c r="BI9" s="388"/>
      <c r="BJ9" s="388"/>
      <c r="BK9" s="388"/>
      <c r="BL9" s="388"/>
      <c r="BM9" s="388"/>
      <c r="BN9" s="605"/>
      <c r="BO9" s="606">
        <v>35.1</v>
      </c>
      <c r="BP9" s="606"/>
      <c r="BQ9" s="606"/>
      <c r="BR9" s="606"/>
      <c r="BS9" s="609" t="s">
        <v>196</v>
      </c>
      <c r="BT9" s="388"/>
      <c r="BU9" s="388"/>
      <c r="BV9" s="388"/>
      <c r="BW9" s="388"/>
      <c r="BX9" s="388"/>
      <c r="BY9" s="388"/>
      <c r="BZ9" s="388"/>
      <c r="CA9" s="388"/>
      <c r="CB9" s="610"/>
      <c r="CD9" s="611" t="s">
        <v>335</v>
      </c>
      <c r="CE9" s="612"/>
      <c r="CF9" s="612"/>
      <c r="CG9" s="612"/>
      <c r="CH9" s="612"/>
      <c r="CI9" s="612"/>
      <c r="CJ9" s="612"/>
      <c r="CK9" s="612"/>
      <c r="CL9" s="612"/>
      <c r="CM9" s="612"/>
      <c r="CN9" s="612"/>
      <c r="CO9" s="612"/>
      <c r="CP9" s="612"/>
      <c r="CQ9" s="613"/>
      <c r="CR9" s="604">
        <v>779346</v>
      </c>
      <c r="CS9" s="388"/>
      <c r="CT9" s="388"/>
      <c r="CU9" s="388"/>
      <c r="CV9" s="388"/>
      <c r="CW9" s="388"/>
      <c r="CX9" s="388"/>
      <c r="CY9" s="605"/>
      <c r="CZ9" s="606">
        <v>5.7</v>
      </c>
      <c r="DA9" s="606"/>
      <c r="DB9" s="606"/>
      <c r="DC9" s="606"/>
      <c r="DD9" s="609">
        <v>105017</v>
      </c>
      <c r="DE9" s="388"/>
      <c r="DF9" s="388"/>
      <c r="DG9" s="388"/>
      <c r="DH9" s="388"/>
      <c r="DI9" s="388"/>
      <c r="DJ9" s="388"/>
      <c r="DK9" s="388"/>
      <c r="DL9" s="388"/>
      <c r="DM9" s="388"/>
      <c r="DN9" s="388"/>
      <c r="DO9" s="388"/>
      <c r="DP9" s="605"/>
      <c r="DQ9" s="609">
        <v>660166</v>
      </c>
      <c r="DR9" s="388"/>
      <c r="DS9" s="388"/>
      <c r="DT9" s="388"/>
      <c r="DU9" s="388"/>
      <c r="DV9" s="388"/>
      <c r="DW9" s="388"/>
      <c r="DX9" s="388"/>
      <c r="DY9" s="388"/>
      <c r="DZ9" s="388"/>
      <c r="EA9" s="388"/>
      <c r="EB9" s="388"/>
      <c r="EC9" s="610"/>
    </row>
    <row r="10" spans="2:143" ht="11.25" customHeight="1" x14ac:dyDescent="0.15">
      <c r="B10" s="611" t="s">
        <v>127</v>
      </c>
      <c r="C10" s="612"/>
      <c r="D10" s="612"/>
      <c r="E10" s="612"/>
      <c r="F10" s="612"/>
      <c r="G10" s="612"/>
      <c r="H10" s="612"/>
      <c r="I10" s="612"/>
      <c r="J10" s="612"/>
      <c r="K10" s="612"/>
      <c r="L10" s="612"/>
      <c r="M10" s="612"/>
      <c r="N10" s="612"/>
      <c r="O10" s="612"/>
      <c r="P10" s="612"/>
      <c r="Q10" s="613"/>
      <c r="R10" s="604" t="s">
        <v>196</v>
      </c>
      <c r="S10" s="388"/>
      <c r="T10" s="388"/>
      <c r="U10" s="388"/>
      <c r="V10" s="388"/>
      <c r="W10" s="388"/>
      <c r="X10" s="388"/>
      <c r="Y10" s="605"/>
      <c r="Z10" s="606" t="s">
        <v>196</v>
      </c>
      <c r="AA10" s="606"/>
      <c r="AB10" s="606"/>
      <c r="AC10" s="606"/>
      <c r="AD10" s="607" t="s">
        <v>196</v>
      </c>
      <c r="AE10" s="607"/>
      <c r="AF10" s="607"/>
      <c r="AG10" s="607"/>
      <c r="AH10" s="607"/>
      <c r="AI10" s="607"/>
      <c r="AJ10" s="607"/>
      <c r="AK10" s="607"/>
      <c r="AL10" s="614" t="s">
        <v>196</v>
      </c>
      <c r="AM10" s="394"/>
      <c r="AN10" s="394"/>
      <c r="AO10" s="615"/>
      <c r="AP10" s="611" t="s">
        <v>187</v>
      </c>
      <c r="AQ10" s="612"/>
      <c r="AR10" s="612"/>
      <c r="AS10" s="612"/>
      <c r="AT10" s="612"/>
      <c r="AU10" s="612"/>
      <c r="AV10" s="612"/>
      <c r="AW10" s="612"/>
      <c r="AX10" s="612"/>
      <c r="AY10" s="612"/>
      <c r="AZ10" s="612"/>
      <c r="BA10" s="612"/>
      <c r="BB10" s="612"/>
      <c r="BC10" s="612"/>
      <c r="BD10" s="612"/>
      <c r="BE10" s="612"/>
      <c r="BF10" s="613"/>
      <c r="BG10" s="604">
        <v>59374</v>
      </c>
      <c r="BH10" s="388"/>
      <c r="BI10" s="388"/>
      <c r="BJ10" s="388"/>
      <c r="BK10" s="388"/>
      <c r="BL10" s="388"/>
      <c r="BM10" s="388"/>
      <c r="BN10" s="605"/>
      <c r="BO10" s="606">
        <v>2.1</v>
      </c>
      <c r="BP10" s="606"/>
      <c r="BQ10" s="606"/>
      <c r="BR10" s="606"/>
      <c r="BS10" s="609" t="s">
        <v>196</v>
      </c>
      <c r="BT10" s="388"/>
      <c r="BU10" s="388"/>
      <c r="BV10" s="388"/>
      <c r="BW10" s="388"/>
      <c r="BX10" s="388"/>
      <c r="BY10" s="388"/>
      <c r="BZ10" s="388"/>
      <c r="CA10" s="388"/>
      <c r="CB10" s="610"/>
      <c r="CD10" s="611" t="s">
        <v>44</v>
      </c>
      <c r="CE10" s="612"/>
      <c r="CF10" s="612"/>
      <c r="CG10" s="612"/>
      <c r="CH10" s="612"/>
      <c r="CI10" s="612"/>
      <c r="CJ10" s="612"/>
      <c r="CK10" s="612"/>
      <c r="CL10" s="612"/>
      <c r="CM10" s="612"/>
      <c r="CN10" s="612"/>
      <c r="CO10" s="612"/>
      <c r="CP10" s="612"/>
      <c r="CQ10" s="613"/>
      <c r="CR10" s="604">
        <v>15853</v>
      </c>
      <c r="CS10" s="388"/>
      <c r="CT10" s="388"/>
      <c r="CU10" s="388"/>
      <c r="CV10" s="388"/>
      <c r="CW10" s="388"/>
      <c r="CX10" s="388"/>
      <c r="CY10" s="605"/>
      <c r="CZ10" s="606">
        <v>0.1</v>
      </c>
      <c r="DA10" s="606"/>
      <c r="DB10" s="606"/>
      <c r="DC10" s="606"/>
      <c r="DD10" s="609" t="s">
        <v>196</v>
      </c>
      <c r="DE10" s="388"/>
      <c r="DF10" s="388"/>
      <c r="DG10" s="388"/>
      <c r="DH10" s="388"/>
      <c r="DI10" s="388"/>
      <c r="DJ10" s="388"/>
      <c r="DK10" s="388"/>
      <c r="DL10" s="388"/>
      <c r="DM10" s="388"/>
      <c r="DN10" s="388"/>
      <c r="DO10" s="388"/>
      <c r="DP10" s="605"/>
      <c r="DQ10" s="609">
        <v>5676</v>
      </c>
      <c r="DR10" s="388"/>
      <c r="DS10" s="388"/>
      <c r="DT10" s="388"/>
      <c r="DU10" s="388"/>
      <c r="DV10" s="388"/>
      <c r="DW10" s="388"/>
      <c r="DX10" s="388"/>
      <c r="DY10" s="388"/>
      <c r="DZ10" s="388"/>
      <c r="EA10" s="388"/>
      <c r="EB10" s="388"/>
      <c r="EC10" s="610"/>
    </row>
    <row r="11" spans="2:143" ht="11.25" customHeight="1" x14ac:dyDescent="0.15">
      <c r="B11" s="611" t="s">
        <v>337</v>
      </c>
      <c r="C11" s="612"/>
      <c r="D11" s="612"/>
      <c r="E11" s="612"/>
      <c r="F11" s="612"/>
      <c r="G11" s="612"/>
      <c r="H11" s="612"/>
      <c r="I11" s="612"/>
      <c r="J11" s="612"/>
      <c r="K11" s="612"/>
      <c r="L11" s="612"/>
      <c r="M11" s="612"/>
      <c r="N11" s="612"/>
      <c r="O11" s="612"/>
      <c r="P11" s="612"/>
      <c r="Q11" s="613"/>
      <c r="R11" s="604" t="s">
        <v>196</v>
      </c>
      <c r="S11" s="388"/>
      <c r="T11" s="388"/>
      <c r="U11" s="388"/>
      <c r="V11" s="388"/>
      <c r="W11" s="388"/>
      <c r="X11" s="388"/>
      <c r="Y11" s="605"/>
      <c r="Z11" s="606" t="s">
        <v>196</v>
      </c>
      <c r="AA11" s="606"/>
      <c r="AB11" s="606"/>
      <c r="AC11" s="606"/>
      <c r="AD11" s="607" t="s">
        <v>196</v>
      </c>
      <c r="AE11" s="607"/>
      <c r="AF11" s="607"/>
      <c r="AG11" s="607"/>
      <c r="AH11" s="607"/>
      <c r="AI11" s="607"/>
      <c r="AJ11" s="607"/>
      <c r="AK11" s="607"/>
      <c r="AL11" s="614" t="s">
        <v>196</v>
      </c>
      <c r="AM11" s="394"/>
      <c r="AN11" s="394"/>
      <c r="AO11" s="615"/>
      <c r="AP11" s="611" t="s">
        <v>338</v>
      </c>
      <c r="AQ11" s="612"/>
      <c r="AR11" s="612"/>
      <c r="AS11" s="612"/>
      <c r="AT11" s="612"/>
      <c r="AU11" s="612"/>
      <c r="AV11" s="612"/>
      <c r="AW11" s="612"/>
      <c r="AX11" s="612"/>
      <c r="AY11" s="612"/>
      <c r="AZ11" s="612"/>
      <c r="BA11" s="612"/>
      <c r="BB11" s="612"/>
      <c r="BC11" s="612"/>
      <c r="BD11" s="612"/>
      <c r="BE11" s="612"/>
      <c r="BF11" s="613"/>
      <c r="BG11" s="604">
        <v>76551</v>
      </c>
      <c r="BH11" s="388"/>
      <c r="BI11" s="388"/>
      <c r="BJ11" s="388"/>
      <c r="BK11" s="388"/>
      <c r="BL11" s="388"/>
      <c r="BM11" s="388"/>
      <c r="BN11" s="605"/>
      <c r="BO11" s="606">
        <v>2.7</v>
      </c>
      <c r="BP11" s="606"/>
      <c r="BQ11" s="606"/>
      <c r="BR11" s="606"/>
      <c r="BS11" s="609" t="s">
        <v>196</v>
      </c>
      <c r="BT11" s="388"/>
      <c r="BU11" s="388"/>
      <c r="BV11" s="388"/>
      <c r="BW11" s="388"/>
      <c r="BX11" s="388"/>
      <c r="BY11" s="388"/>
      <c r="BZ11" s="388"/>
      <c r="CA11" s="388"/>
      <c r="CB11" s="610"/>
      <c r="CD11" s="611" t="s">
        <v>341</v>
      </c>
      <c r="CE11" s="612"/>
      <c r="CF11" s="612"/>
      <c r="CG11" s="612"/>
      <c r="CH11" s="612"/>
      <c r="CI11" s="612"/>
      <c r="CJ11" s="612"/>
      <c r="CK11" s="612"/>
      <c r="CL11" s="612"/>
      <c r="CM11" s="612"/>
      <c r="CN11" s="612"/>
      <c r="CO11" s="612"/>
      <c r="CP11" s="612"/>
      <c r="CQ11" s="613"/>
      <c r="CR11" s="604">
        <v>1002546</v>
      </c>
      <c r="CS11" s="388"/>
      <c r="CT11" s="388"/>
      <c r="CU11" s="388"/>
      <c r="CV11" s="388"/>
      <c r="CW11" s="388"/>
      <c r="CX11" s="388"/>
      <c r="CY11" s="605"/>
      <c r="CZ11" s="606">
        <v>7.3</v>
      </c>
      <c r="DA11" s="606"/>
      <c r="DB11" s="606"/>
      <c r="DC11" s="606"/>
      <c r="DD11" s="609">
        <v>231060</v>
      </c>
      <c r="DE11" s="388"/>
      <c r="DF11" s="388"/>
      <c r="DG11" s="388"/>
      <c r="DH11" s="388"/>
      <c r="DI11" s="388"/>
      <c r="DJ11" s="388"/>
      <c r="DK11" s="388"/>
      <c r="DL11" s="388"/>
      <c r="DM11" s="388"/>
      <c r="DN11" s="388"/>
      <c r="DO11" s="388"/>
      <c r="DP11" s="605"/>
      <c r="DQ11" s="609">
        <v>509730</v>
      </c>
      <c r="DR11" s="388"/>
      <c r="DS11" s="388"/>
      <c r="DT11" s="388"/>
      <c r="DU11" s="388"/>
      <c r="DV11" s="388"/>
      <c r="DW11" s="388"/>
      <c r="DX11" s="388"/>
      <c r="DY11" s="388"/>
      <c r="DZ11" s="388"/>
      <c r="EA11" s="388"/>
      <c r="EB11" s="388"/>
      <c r="EC11" s="610"/>
    </row>
    <row r="12" spans="2:143" ht="11.25" customHeight="1" x14ac:dyDescent="0.15">
      <c r="B12" s="611" t="s">
        <v>102</v>
      </c>
      <c r="C12" s="612"/>
      <c r="D12" s="612"/>
      <c r="E12" s="612"/>
      <c r="F12" s="612"/>
      <c r="G12" s="612"/>
      <c r="H12" s="612"/>
      <c r="I12" s="612"/>
      <c r="J12" s="612"/>
      <c r="K12" s="612"/>
      <c r="L12" s="612"/>
      <c r="M12" s="612"/>
      <c r="N12" s="612"/>
      <c r="O12" s="612"/>
      <c r="P12" s="612"/>
      <c r="Q12" s="613"/>
      <c r="R12" s="604">
        <v>474584</v>
      </c>
      <c r="S12" s="388"/>
      <c r="T12" s="388"/>
      <c r="U12" s="388"/>
      <c r="V12" s="388"/>
      <c r="W12" s="388"/>
      <c r="X12" s="388"/>
      <c r="Y12" s="605"/>
      <c r="Z12" s="606">
        <v>3.4</v>
      </c>
      <c r="AA12" s="606"/>
      <c r="AB12" s="606"/>
      <c r="AC12" s="606"/>
      <c r="AD12" s="607">
        <v>474584</v>
      </c>
      <c r="AE12" s="607"/>
      <c r="AF12" s="607"/>
      <c r="AG12" s="607"/>
      <c r="AH12" s="607"/>
      <c r="AI12" s="607"/>
      <c r="AJ12" s="607"/>
      <c r="AK12" s="607"/>
      <c r="AL12" s="614">
        <v>5.4</v>
      </c>
      <c r="AM12" s="394"/>
      <c r="AN12" s="394"/>
      <c r="AO12" s="615"/>
      <c r="AP12" s="611" t="s">
        <v>342</v>
      </c>
      <c r="AQ12" s="612"/>
      <c r="AR12" s="612"/>
      <c r="AS12" s="612"/>
      <c r="AT12" s="612"/>
      <c r="AU12" s="612"/>
      <c r="AV12" s="612"/>
      <c r="AW12" s="612"/>
      <c r="AX12" s="612"/>
      <c r="AY12" s="612"/>
      <c r="AZ12" s="612"/>
      <c r="BA12" s="612"/>
      <c r="BB12" s="612"/>
      <c r="BC12" s="612"/>
      <c r="BD12" s="612"/>
      <c r="BE12" s="612"/>
      <c r="BF12" s="613"/>
      <c r="BG12" s="604">
        <v>1426986</v>
      </c>
      <c r="BH12" s="388"/>
      <c r="BI12" s="388"/>
      <c r="BJ12" s="388"/>
      <c r="BK12" s="388"/>
      <c r="BL12" s="388"/>
      <c r="BM12" s="388"/>
      <c r="BN12" s="605"/>
      <c r="BO12" s="606">
        <v>50.8</v>
      </c>
      <c r="BP12" s="606"/>
      <c r="BQ12" s="606"/>
      <c r="BR12" s="606"/>
      <c r="BS12" s="609" t="s">
        <v>196</v>
      </c>
      <c r="BT12" s="388"/>
      <c r="BU12" s="388"/>
      <c r="BV12" s="388"/>
      <c r="BW12" s="388"/>
      <c r="BX12" s="388"/>
      <c r="BY12" s="388"/>
      <c r="BZ12" s="388"/>
      <c r="CA12" s="388"/>
      <c r="CB12" s="610"/>
      <c r="CD12" s="611" t="s">
        <v>87</v>
      </c>
      <c r="CE12" s="612"/>
      <c r="CF12" s="612"/>
      <c r="CG12" s="612"/>
      <c r="CH12" s="612"/>
      <c r="CI12" s="612"/>
      <c r="CJ12" s="612"/>
      <c r="CK12" s="612"/>
      <c r="CL12" s="612"/>
      <c r="CM12" s="612"/>
      <c r="CN12" s="612"/>
      <c r="CO12" s="612"/>
      <c r="CP12" s="612"/>
      <c r="CQ12" s="613"/>
      <c r="CR12" s="604">
        <v>456048</v>
      </c>
      <c r="CS12" s="388"/>
      <c r="CT12" s="388"/>
      <c r="CU12" s="388"/>
      <c r="CV12" s="388"/>
      <c r="CW12" s="388"/>
      <c r="CX12" s="388"/>
      <c r="CY12" s="605"/>
      <c r="CZ12" s="606">
        <v>3.3</v>
      </c>
      <c r="DA12" s="606"/>
      <c r="DB12" s="606"/>
      <c r="DC12" s="606"/>
      <c r="DD12" s="609">
        <v>75302</v>
      </c>
      <c r="DE12" s="388"/>
      <c r="DF12" s="388"/>
      <c r="DG12" s="388"/>
      <c r="DH12" s="388"/>
      <c r="DI12" s="388"/>
      <c r="DJ12" s="388"/>
      <c r="DK12" s="388"/>
      <c r="DL12" s="388"/>
      <c r="DM12" s="388"/>
      <c r="DN12" s="388"/>
      <c r="DO12" s="388"/>
      <c r="DP12" s="605"/>
      <c r="DQ12" s="609">
        <v>336585</v>
      </c>
      <c r="DR12" s="388"/>
      <c r="DS12" s="388"/>
      <c r="DT12" s="388"/>
      <c r="DU12" s="388"/>
      <c r="DV12" s="388"/>
      <c r="DW12" s="388"/>
      <c r="DX12" s="388"/>
      <c r="DY12" s="388"/>
      <c r="DZ12" s="388"/>
      <c r="EA12" s="388"/>
      <c r="EB12" s="388"/>
      <c r="EC12" s="610"/>
    </row>
    <row r="13" spans="2:143" ht="11.25" customHeight="1" x14ac:dyDescent="0.15">
      <c r="B13" s="611" t="s">
        <v>140</v>
      </c>
      <c r="C13" s="612"/>
      <c r="D13" s="612"/>
      <c r="E13" s="612"/>
      <c r="F13" s="612"/>
      <c r="G13" s="612"/>
      <c r="H13" s="612"/>
      <c r="I13" s="612"/>
      <c r="J13" s="612"/>
      <c r="K13" s="612"/>
      <c r="L13" s="612"/>
      <c r="M13" s="612"/>
      <c r="N13" s="612"/>
      <c r="O13" s="612"/>
      <c r="P13" s="612"/>
      <c r="Q13" s="613"/>
      <c r="R13" s="604" t="s">
        <v>196</v>
      </c>
      <c r="S13" s="388"/>
      <c r="T13" s="388"/>
      <c r="U13" s="388"/>
      <c r="V13" s="388"/>
      <c r="W13" s="388"/>
      <c r="X13" s="388"/>
      <c r="Y13" s="605"/>
      <c r="Z13" s="606" t="s">
        <v>196</v>
      </c>
      <c r="AA13" s="606"/>
      <c r="AB13" s="606"/>
      <c r="AC13" s="606"/>
      <c r="AD13" s="607" t="s">
        <v>196</v>
      </c>
      <c r="AE13" s="607"/>
      <c r="AF13" s="607"/>
      <c r="AG13" s="607"/>
      <c r="AH13" s="607"/>
      <c r="AI13" s="607"/>
      <c r="AJ13" s="607"/>
      <c r="AK13" s="607"/>
      <c r="AL13" s="614" t="s">
        <v>196</v>
      </c>
      <c r="AM13" s="394"/>
      <c r="AN13" s="394"/>
      <c r="AO13" s="615"/>
      <c r="AP13" s="611" t="s">
        <v>146</v>
      </c>
      <c r="AQ13" s="612"/>
      <c r="AR13" s="612"/>
      <c r="AS13" s="612"/>
      <c r="AT13" s="612"/>
      <c r="AU13" s="612"/>
      <c r="AV13" s="612"/>
      <c r="AW13" s="612"/>
      <c r="AX13" s="612"/>
      <c r="AY13" s="612"/>
      <c r="AZ13" s="612"/>
      <c r="BA13" s="612"/>
      <c r="BB13" s="612"/>
      <c r="BC13" s="612"/>
      <c r="BD13" s="612"/>
      <c r="BE13" s="612"/>
      <c r="BF13" s="613"/>
      <c r="BG13" s="604">
        <v>1420840</v>
      </c>
      <c r="BH13" s="388"/>
      <c r="BI13" s="388"/>
      <c r="BJ13" s="388"/>
      <c r="BK13" s="388"/>
      <c r="BL13" s="388"/>
      <c r="BM13" s="388"/>
      <c r="BN13" s="605"/>
      <c r="BO13" s="606">
        <v>50.6</v>
      </c>
      <c r="BP13" s="606"/>
      <c r="BQ13" s="606"/>
      <c r="BR13" s="606"/>
      <c r="BS13" s="609" t="s">
        <v>196</v>
      </c>
      <c r="BT13" s="388"/>
      <c r="BU13" s="388"/>
      <c r="BV13" s="388"/>
      <c r="BW13" s="388"/>
      <c r="BX13" s="388"/>
      <c r="BY13" s="388"/>
      <c r="BZ13" s="388"/>
      <c r="CA13" s="388"/>
      <c r="CB13" s="610"/>
      <c r="CD13" s="611" t="s">
        <v>343</v>
      </c>
      <c r="CE13" s="612"/>
      <c r="CF13" s="612"/>
      <c r="CG13" s="612"/>
      <c r="CH13" s="612"/>
      <c r="CI13" s="612"/>
      <c r="CJ13" s="612"/>
      <c r="CK13" s="612"/>
      <c r="CL13" s="612"/>
      <c r="CM13" s="612"/>
      <c r="CN13" s="612"/>
      <c r="CO13" s="612"/>
      <c r="CP13" s="612"/>
      <c r="CQ13" s="613"/>
      <c r="CR13" s="604">
        <v>1506772</v>
      </c>
      <c r="CS13" s="388"/>
      <c r="CT13" s="388"/>
      <c r="CU13" s="388"/>
      <c r="CV13" s="388"/>
      <c r="CW13" s="388"/>
      <c r="CX13" s="388"/>
      <c r="CY13" s="605"/>
      <c r="CZ13" s="606">
        <v>11</v>
      </c>
      <c r="DA13" s="606"/>
      <c r="DB13" s="606"/>
      <c r="DC13" s="606"/>
      <c r="DD13" s="609">
        <v>542758</v>
      </c>
      <c r="DE13" s="388"/>
      <c r="DF13" s="388"/>
      <c r="DG13" s="388"/>
      <c r="DH13" s="388"/>
      <c r="DI13" s="388"/>
      <c r="DJ13" s="388"/>
      <c r="DK13" s="388"/>
      <c r="DL13" s="388"/>
      <c r="DM13" s="388"/>
      <c r="DN13" s="388"/>
      <c r="DO13" s="388"/>
      <c r="DP13" s="605"/>
      <c r="DQ13" s="609">
        <v>1019818</v>
      </c>
      <c r="DR13" s="388"/>
      <c r="DS13" s="388"/>
      <c r="DT13" s="388"/>
      <c r="DU13" s="388"/>
      <c r="DV13" s="388"/>
      <c r="DW13" s="388"/>
      <c r="DX13" s="388"/>
      <c r="DY13" s="388"/>
      <c r="DZ13" s="388"/>
      <c r="EA13" s="388"/>
      <c r="EB13" s="388"/>
      <c r="EC13" s="610"/>
    </row>
    <row r="14" spans="2:143" ht="11.25" customHeight="1" x14ac:dyDescent="0.15">
      <c r="B14" s="611" t="s">
        <v>344</v>
      </c>
      <c r="C14" s="612"/>
      <c r="D14" s="612"/>
      <c r="E14" s="612"/>
      <c r="F14" s="612"/>
      <c r="G14" s="612"/>
      <c r="H14" s="612"/>
      <c r="I14" s="612"/>
      <c r="J14" s="612"/>
      <c r="K14" s="612"/>
      <c r="L14" s="612"/>
      <c r="M14" s="612"/>
      <c r="N14" s="612"/>
      <c r="O14" s="612"/>
      <c r="P14" s="612"/>
      <c r="Q14" s="613"/>
      <c r="R14" s="604" t="s">
        <v>196</v>
      </c>
      <c r="S14" s="388"/>
      <c r="T14" s="388"/>
      <c r="U14" s="388"/>
      <c r="V14" s="388"/>
      <c r="W14" s="388"/>
      <c r="X14" s="388"/>
      <c r="Y14" s="605"/>
      <c r="Z14" s="606" t="s">
        <v>196</v>
      </c>
      <c r="AA14" s="606"/>
      <c r="AB14" s="606"/>
      <c r="AC14" s="606"/>
      <c r="AD14" s="607" t="s">
        <v>196</v>
      </c>
      <c r="AE14" s="607"/>
      <c r="AF14" s="607"/>
      <c r="AG14" s="607"/>
      <c r="AH14" s="607"/>
      <c r="AI14" s="607"/>
      <c r="AJ14" s="607"/>
      <c r="AK14" s="607"/>
      <c r="AL14" s="614" t="s">
        <v>196</v>
      </c>
      <c r="AM14" s="394"/>
      <c r="AN14" s="394"/>
      <c r="AO14" s="615"/>
      <c r="AP14" s="611" t="s">
        <v>211</v>
      </c>
      <c r="AQ14" s="612"/>
      <c r="AR14" s="612"/>
      <c r="AS14" s="612"/>
      <c r="AT14" s="612"/>
      <c r="AU14" s="612"/>
      <c r="AV14" s="612"/>
      <c r="AW14" s="612"/>
      <c r="AX14" s="612"/>
      <c r="AY14" s="612"/>
      <c r="AZ14" s="612"/>
      <c r="BA14" s="612"/>
      <c r="BB14" s="612"/>
      <c r="BC14" s="612"/>
      <c r="BD14" s="612"/>
      <c r="BE14" s="612"/>
      <c r="BF14" s="613"/>
      <c r="BG14" s="604">
        <v>72477</v>
      </c>
      <c r="BH14" s="388"/>
      <c r="BI14" s="388"/>
      <c r="BJ14" s="388"/>
      <c r="BK14" s="388"/>
      <c r="BL14" s="388"/>
      <c r="BM14" s="388"/>
      <c r="BN14" s="605"/>
      <c r="BO14" s="606">
        <v>2.6</v>
      </c>
      <c r="BP14" s="606"/>
      <c r="BQ14" s="606"/>
      <c r="BR14" s="606"/>
      <c r="BS14" s="609" t="s">
        <v>196</v>
      </c>
      <c r="BT14" s="388"/>
      <c r="BU14" s="388"/>
      <c r="BV14" s="388"/>
      <c r="BW14" s="388"/>
      <c r="BX14" s="388"/>
      <c r="BY14" s="388"/>
      <c r="BZ14" s="388"/>
      <c r="CA14" s="388"/>
      <c r="CB14" s="610"/>
      <c r="CD14" s="611" t="s">
        <v>345</v>
      </c>
      <c r="CE14" s="612"/>
      <c r="CF14" s="612"/>
      <c r="CG14" s="612"/>
      <c r="CH14" s="612"/>
      <c r="CI14" s="612"/>
      <c r="CJ14" s="612"/>
      <c r="CK14" s="612"/>
      <c r="CL14" s="612"/>
      <c r="CM14" s="612"/>
      <c r="CN14" s="612"/>
      <c r="CO14" s="612"/>
      <c r="CP14" s="612"/>
      <c r="CQ14" s="613"/>
      <c r="CR14" s="604">
        <v>579950</v>
      </c>
      <c r="CS14" s="388"/>
      <c r="CT14" s="388"/>
      <c r="CU14" s="388"/>
      <c r="CV14" s="388"/>
      <c r="CW14" s="388"/>
      <c r="CX14" s="388"/>
      <c r="CY14" s="605"/>
      <c r="CZ14" s="606">
        <v>4.2</v>
      </c>
      <c r="DA14" s="606"/>
      <c r="DB14" s="606"/>
      <c r="DC14" s="606"/>
      <c r="DD14" s="609">
        <v>69885</v>
      </c>
      <c r="DE14" s="388"/>
      <c r="DF14" s="388"/>
      <c r="DG14" s="388"/>
      <c r="DH14" s="388"/>
      <c r="DI14" s="388"/>
      <c r="DJ14" s="388"/>
      <c r="DK14" s="388"/>
      <c r="DL14" s="388"/>
      <c r="DM14" s="388"/>
      <c r="DN14" s="388"/>
      <c r="DO14" s="388"/>
      <c r="DP14" s="605"/>
      <c r="DQ14" s="609">
        <v>516374</v>
      </c>
      <c r="DR14" s="388"/>
      <c r="DS14" s="388"/>
      <c r="DT14" s="388"/>
      <c r="DU14" s="388"/>
      <c r="DV14" s="388"/>
      <c r="DW14" s="388"/>
      <c r="DX14" s="388"/>
      <c r="DY14" s="388"/>
      <c r="DZ14" s="388"/>
      <c r="EA14" s="388"/>
      <c r="EB14" s="388"/>
      <c r="EC14" s="610"/>
    </row>
    <row r="15" spans="2:143" ht="11.25" customHeight="1" x14ac:dyDescent="0.15">
      <c r="B15" s="611" t="s">
        <v>347</v>
      </c>
      <c r="C15" s="612"/>
      <c r="D15" s="612"/>
      <c r="E15" s="612"/>
      <c r="F15" s="612"/>
      <c r="G15" s="612"/>
      <c r="H15" s="612"/>
      <c r="I15" s="612"/>
      <c r="J15" s="612"/>
      <c r="K15" s="612"/>
      <c r="L15" s="612"/>
      <c r="M15" s="612"/>
      <c r="N15" s="612"/>
      <c r="O15" s="612"/>
      <c r="P15" s="612"/>
      <c r="Q15" s="613"/>
      <c r="R15" s="604">
        <v>40041</v>
      </c>
      <c r="S15" s="388"/>
      <c r="T15" s="388"/>
      <c r="U15" s="388"/>
      <c r="V15" s="388"/>
      <c r="W15" s="388"/>
      <c r="X15" s="388"/>
      <c r="Y15" s="605"/>
      <c r="Z15" s="606">
        <v>0.3</v>
      </c>
      <c r="AA15" s="606"/>
      <c r="AB15" s="606"/>
      <c r="AC15" s="606"/>
      <c r="AD15" s="607">
        <v>40041</v>
      </c>
      <c r="AE15" s="607"/>
      <c r="AF15" s="607"/>
      <c r="AG15" s="607"/>
      <c r="AH15" s="607"/>
      <c r="AI15" s="607"/>
      <c r="AJ15" s="607"/>
      <c r="AK15" s="607"/>
      <c r="AL15" s="614">
        <v>0.5</v>
      </c>
      <c r="AM15" s="394"/>
      <c r="AN15" s="394"/>
      <c r="AO15" s="615"/>
      <c r="AP15" s="611" t="s">
        <v>348</v>
      </c>
      <c r="AQ15" s="612"/>
      <c r="AR15" s="612"/>
      <c r="AS15" s="612"/>
      <c r="AT15" s="612"/>
      <c r="AU15" s="612"/>
      <c r="AV15" s="612"/>
      <c r="AW15" s="612"/>
      <c r="AX15" s="612"/>
      <c r="AY15" s="612"/>
      <c r="AZ15" s="612"/>
      <c r="BA15" s="612"/>
      <c r="BB15" s="612"/>
      <c r="BC15" s="612"/>
      <c r="BD15" s="612"/>
      <c r="BE15" s="612"/>
      <c r="BF15" s="613"/>
      <c r="BG15" s="604">
        <v>140860</v>
      </c>
      <c r="BH15" s="388"/>
      <c r="BI15" s="388"/>
      <c r="BJ15" s="388"/>
      <c r="BK15" s="388"/>
      <c r="BL15" s="388"/>
      <c r="BM15" s="388"/>
      <c r="BN15" s="605"/>
      <c r="BO15" s="606">
        <v>5</v>
      </c>
      <c r="BP15" s="606"/>
      <c r="BQ15" s="606"/>
      <c r="BR15" s="606"/>
      <c r="BS15" s="609" t="s">
        <v>196</v>
      </c>
      <c r="BT15" s="388"/>
      <c r="BU15" s="388"/>
      <c r="BV15" s="388"/>
      <c r="BW15" s="388"/>
      <c r="BX15" s="388"/>
      <c r="BY15" s="388"/>
      <c r="BZ15" s="388"/>
      <c r="CA15" s="388"/>
      <c r="CB15" s="610"/>
      <c r="CD15" s="611" t="s">
        <v>349</v>
      </c>
      <c r="CE15" s="612"/>
      <c r="CF15" s="612"/>
      <c r="CG15" s="612"/>
      <c r="CH15" s="612"/>
      <c r="CI15" s="612"/>
      <c r="CJ15" s="612"/>
      <c r="CK15" s="612"/>
      <c r="CL15" s="612"/>
      <c r="CM15" s="612"/>
      <c r="CN15" s="612"/>
      <c r="CO15" s="612"/>
      <c r="CP15" s="612"/>
      <c r="CQ15" s="613"/>
      <c r="CR15" s="604">
        <v>1552054</v>
      </c>
      <c r="CS15" s="388"/>
      <c r="CT15" s="388"/>
      <c r="CU15" s="388"/>
      <c r="CV15" s="388"/>
      <c r="CW15" s="388"/>
      <c r="CX15" s="388"/>
      <c r="CY15" s="605"/>
      <c r="CZ15" s="606">
        <v>11.3</v>
      </c>
      <c r="DA15" s="606"/>
      <c r="DB15" s="606"/>
      <c r="DC15" s="606"/>
      <c r="DD15" s="609">
        <v>224696</v>
      </c>
      <c r="DE15" s="388"/>
      <c r="DF15" s="388"/>
      <c r="DG15" s="388"/>
      <c r="DH15" s="388"/>
      <c r="DI15" s="388"/>
      <c r="DJ15" s="388"/>
      <c r="DK15" s="388"/>
      <c r="DL15" s="388"/>
      <c r="DM15" s="388"/>
      <c r="DN15" s="388"/>
      <c r="DO15" s="388"/>
      <c r="DP15" s="605"/>
      <c r="DQ15" s="609">
        <v>1126849</v>
      </c>
      <c r="DR15" s="388"/>
      <c r="DS15" s="388"/>
      <c r="DT15" s="388"/>
      <c r="DU15" s="388"/>
      <c r="DV15" s="388"/>
      <c r="DW15" s="388"/>
      <c r="DX15" s="388"/>
      <c r="DY15" s="388"/>
      <c r="DZ15" s="388"/>
      <c r="EA15" s="388"/>
      <c r="EB15" s="388"/>
      <c r="EC15" s="610"/>
    </row>
    <row r="16" spans="2:143" ht="11.25" customHeight="1" x14ac:dyDescent="0.15">
      <c r="B16" s="611" t="s">
        <v>318</v>
      </c>
      <c r="C16" s="612"/>
      <c r="D16" s="612"/>
      <c r="E16" s="612"/>
      <c r="F16" s="612"/>
      <c r="G16" s="612"/>
      <c r="H16" s="612"/>
      <c r="I16" s="612"/>
      <c r="J16" s="612"/>
      <c r="K16" s="612"/>
      <c r="L16" s="612"/>
      <c r="M16" s="612"/>
      <c r="N16" s="612"/>
      <c r="O16" s="612"/>
      <c r="P16" s="612"/>
      <c r="Q16" s="613"/>
      <c r="R16" s="604" t="s">
        <v>196</v>
      </c>
      <c r="S16" s="388"/>
      <c r="T16" s="388"/>
      <c r="U16" s="388"/>
      <c r="V16" s="388"/>
      <c r="W16" s="388"/>
      <c r="X16" s="388"/>
      <c r="Y16" s="605"/>
      <c r="Z16" s="606" t="s">
        <v>196</v>
      </c>
      <c r="AA16" s="606"/>
      <c r="AB16" s="606"/>
      <c r="AC16" s="606"/>
      <c r="AD16" s="607" t="s">
        <v>196</v>
      </c>
      <c r="AE16" s="607"/>
      <c r="AF16" s="607"/>
      <c r="AG16" s="607"/>
      <c r="AH16" s="607"/>
      <c r="AI16" s="607"/>
      <c r="AJ16" s="607"/>
      <c r="AK16" s="607"/>
      <c r="AL16" s="614" t="s">
        <v>196</v>
      </c>
      <c r="AM16" s="394"/>
      <c r="AN16" s="394"/>
      <c r="AO16" s="615"/>
      <c r="AP16" s="611" t="s">
        <v>350</v>
      </c>
      <c r="AQ16" s="612"/>
      <c r="AR16" s="612"/>
      <c r="AS16" s="612"/>
      <c r="AT16" s="612"/>
      <c r="AU16" s="612"/>
      <c r="AV16" s="612"/>
      <c r="AW16" s="612"/>
      <c r="AX16" s="612"/>
      <c r="AY16" s="612"/>
      <c r="AZ16" s="612"/>
      <c r="BA16" s="612"/>
      <c r="BB16" s="612"/>
      <c r="BC16" s="612"/>
      <c r="BD16" s="612"/>
      <c r="BE16" s="612"/>
      <c r="BF16" s="613"/>
      <c r="BG16" s="604" t="s">
        <v>196</v>
      </c>
      <c r="BH16" s="388"/>
      <c r="BI16" s="388"/>
      <c r="BJ16" s="388"/>
      <c r="BK16" s="388"/>
      <c r="BL16" s="388"/>
      <c r="BM16" s="388"/>
      <c r="BN16" s="605"/>
      <c r="BO16" s="606" t="s">
        <v>196</v>
      </c>
      <c r="BP16" s="606"/>
      <c r="BQ16" s="606"/>
      <c r="BR16" s="606"/>
      <c r="BS16" s="609" t="s">
        <v>196</v>
      </c>
      <c r="BT16" s="388"/>
      <c r="BU16" s="388"/>
      <c r="BV16" s="388"/>
      <c r="BW16" s="388"/>
      <c r="BX16" s="388"/>
      <c r="BY16" s="388"/>
      <c r="BZ16" s="388"/>
      <c r="CA16" s="388"/>
      <c r="CB16" s="610"/>
      <c r="CD16" s="611" t="s">
        <v>351</v>
      </c>
      <c r="CE16" s="612"/>
      <c r="CF16" s="612"/>
      <c r="CG16" s="612"/>
      <c r="CH16" s="612"/>
      <c r="CI16" s="612"/>
      <c r="CJ16" s="612"/>
      <c r="CK16" s="612"/>
      <c r="CL16" s="612"/>
      <c r="CM16" s="612"/>
      <c r="CN16" s="612"/>
      <c r="CO16" s="612"/>
      <c r="CP16" s="612"/>
      <c r="CQ16" s="613"/>
      <c r="CR16" s="604">
        <v>120387</v>
      </c>
      <c r="CS16" s="388"/>
      <c r="CT16" s="388"/>
      <c r="CU16" s="388"/>
      <c r="CV16" s="388"/>
      <c r="CW16" s="388"/>
      <c r="CX16" s="388"/>
      <c r="CY16" s="605"/>
      <c r="CZ16" s="606">
        <v>0.9</v>
      </c>
      <c r="DA16" s="606"/>
      <c r="DB16" s="606"/>
      <c r="DC16" s="606"/>
      <c r="DD16" s="609" t="s">
        <v>196</v>
      </c>
      <c r="DE16" s="388"/>
      <c r="DF16" s="388"/>
      <c r="DG16" s="388"/>
      <c r="DH16" s="388"/>
      <c r="DI16" s="388"/>
      <c r="DJ16" s="388"/>
      <c r="DK16" s="388"/>
      <c r="DL16" s="388"/>
      <c r="DM16" s="388"/>
      <c r="DN16" s="388"/>
      <c r="DO16" s="388"/>
      <c r="DP16" s="605"/>
      <c r="DQ16" s="609">
        <v>24330</v>
      </c>
      <c r="DR16" s="388"/>
      <c r="DS16" s="388"/>
      <c r="DT16" s="388"/>
      <c r="DU16" s="388"/>
      <c r="DV16" s="388"/>
      <c r="DW16" s="388"/>
      <c r="DX16" s="388"/>
      <c r="DY16" s="388"/>
      <c r="DZ16" s="388"/>
      <c r="EA16" s="388"/>
      <c r="EB16" s="388"/>
      <c r="EC16" s="610"/>
    </row>
    <row r="17" spans="2:133" ht="11.25" customHeight="1" x14ac:dyDescent="0.15">
      <c r="B17" s="611" t="s">
        <v>159</v>
      </c>
      <c r="C17" s="612"/>
      <c r="D17" s="612"/>
      <c r="E17" s="612"/>
      <c r="F17" s="612"/>
      <c r="G17" s="612"/>
      <c r="H17" s="612"/>
      <c r="I17" s="612"/>
      <c r="J17" s="612"/>
      <c r="K17" s="612"/>
      <c r="L17" s="612"/>
      <c r="M17" s="612"/>
      <c r="N17" s="612"/>
      <c r="O17" s="612"/>
      <c r="P17" s="612"/>
      <c r="Q17" s="613"/>
      <c r="R17" s="604">
        <v>11317</v>
      </c>
      <c r="S17" s="388"/>
      <c r="T17" s="388"/>
      <c r="U17" s="388"/>
      <c r="V17" s="388"/>
      <c r="W17" s="388"/>
      <c r="X17" s="388"/>
      <c r="Y17" s="605"/>
      <c r="Z17" s="606">
        <v>0.1</v>
      </c>
      <c r="AA17" s="606"/>
      <c r="AB17" s="606"/>
      <c r="AC17" s="606"/>
      <c r="AD17" s="607">
        <v>11317</v>
      </c>
      <c r="AE17" s="607"/>
      <c r="AF17" s="607"/>
      <c r="AG17" s="607"/>
      <c r="AH17" s="607"/>
      <c r="AI17" s="607"/>
      <c r="AJ17" s="607"/>
      <c r="AK17" s="607"/>
      <c r="AL17" s="614">
        <v>0.1</v>
      </c>
      <c r="AM17" s="394"/>
      <c r="AN17" s="394"/>
      <c r="AO17" s="615"/>
      <c r="AP17" s="611" t="s">
        <v>352</v>
      </c>
      <c r="AQ17" s="612"/>
      <c r="AR17" s="612"/>
      <c r="AS17" s="612"/>
      <c r="AT17" s="612"/>
      <c r="AU17" s="612"/>
      <c r="AV17" s="612"/>
      <c r="AW17" s="612"/>
      <c r="AX17" s="612"/>
      <c r="AY17" s="612"/>
      <c r="AZ17" s="612"/>
      <c r="BA17" s="612"/>
      <c r="BB17" s="612"/>
      <c r="BC17" s="612"/>
      <c r="BD17" s="612"/>
      <c r="BE17" s="612"/>
      <c r="BF17" s="613"/>
      <c r="BG17" s="604" t="s">
        <v>196</v>
      </c>
      <c r="BH17" s="388"/>
      <c r="BI17" s="388"/>
      <c r="BJ17" s="388"/>
      <c r="BK17" s="388"/>
      <c r="BL17" s="388"/>
      <c r="BM17" s="388"/>
      <c r="BN17" s="605"/>
      <c r="BO17" s="606" t="s">
        <v>196</v>
      </c>
      <c r="BP17" s="606"/>
      <c r="BQ17" s="606"/>
      <c r="BR17" s="606"/>
      <c r="BS17" s="609" t="s">
        <v>196</v>
      </c>
      <c r="BT17" s="388"/>
      <c r="BU17" s="388"/>
      <c r="BV17" s="388"/>
      <c r="BW17" s="388"/>
      <c r="BX17" s="388"/>
      <c r="BY17" s="388"/>
      <c r="BZ17" s="388"/>
      <c r="CA17" s="388"/>
      <c r="CB17" s="610"/>
      <c r="CD17" s="611" t="s">
        <v>354</v>
      </c>
      <c r="CE17" s="612"/>
      <c r="CF17" s="612"/>
      <c r="CG17" s="612"/>
      <c r="CH17" s="612"/>
      <c r="CI17" s="612"/>
      <c r="CJ17" s="612"/>
      <c r="CK17" s="612"/>
      <c r="CL17" s="612"/>
      <c r="CM17" s="612"/>
      <c r="CN17" s="612"/>
      <c r="CO17" s="612"/>
      <c r="CP17" s="612"/>
      <c r="CQ17" s="613"/>
      <c r="CR17" s="604">
        <v>2373243</v>
      </c>
      <c r="CS17" s="388"/>
      <c r="CT17" s="388"/>
      <c r="CU17" s="388"/>
      <c r="CV17" s="388"/>
      <c r="CW17" s="388"/>
      <c r="CX17" s="388"/>
      <c r="CY17" s="605"/>
      <c r="CZ17" s="606">
        <v>17.3</v>
      </c>
      <c r="DA17" s="606"/>
      <c r="DB17" s="606"/>
      <c r="DC17" s="606"/>
      <c r="DD17" s="609" t="s">
        <v>196</v>
      </c>
      <c r="DE17" s="388"/>
      <c r="DF17" s="388"/>
      <c r="DG17" s="388"/>
      <c r="DH17" s="388"/>
      <c r="DI17" s="388"/>
      <c r="DJ17" s="388"/>
      <c r="DK17" s="388"/>
      <c r="DL17" s="388"/>
      <c r="DM17" s="388"/>
      <c r="DN17" s="388"/>
      <c r="DO17" s="388"/>
      <c r="DP17" s="605"/>
      <c r="DQ17" s="609">
        <v>2324770</v>
      </c>
      <c r="DR17" s="388"/>
      <c r="DS17" s="388"/>
      <c r="DT17" s="388"/>
      <c r="DU17" s="388"/>
      <c r="DV17" s="388"/>
      <c r="DW17" s="388"/>
      <c r="DX17" s="388"/>
      <c r="DY17" s="388"/>
      <c r="DZ17" s="388"/>
      <c r="EA17" s="388"/>
      <c r="EB17" s="388"/>
      <c r="EC17" s="610"/>
    </row>
    <row r="18" spans="2:133" ht="11.25" customHeight="1" x14ac:dyDescent="0.15">
      <c r="B18" s="611" t="s">
        <v>339</v>
      </c>
      <c r="C18" s="612"/>
      <c r="D18" s="612"/>
      <c r="E18" s="612"/>
      <c r="F18" s="612"/>
      <c r="G18" s="612"/>
      <c r="H18" s="612"/>
      <c r="I18" s="612"/>
      <c r="J18" s="612"/>
      <c r="K18" s="612"/>
      <c r="L18" s="612"/>
      <c r="M18" s="612"/>
      <c r="N18" s="612"/>
      <c r="O18" s="612"/>
      <c r="P18" s="612"/>
      <c r="Q18" s="613"/>
      <c r="R18" s="604">
        <v>5647877</v>
      </c>
      <c r="S18" s="388"/>
      <c r="T18" s="388"/>
      <c r="U18" s="388"/>
      <c r="V18" s="388"/>
      <c r="W18" s="388"/>
      <c r="X18" s="388"/>
      <c r="Y18" s="605"/>
      <c r="Z18" s="606">
        <v>40.5</v>
      </c>
      <c r="AA18" s="606"/>
      <c r="AB18" s="606"/>
      <c r="AC18" s="606"/>
      <c r="AD18" s="607">
        <v>5237880</v>
      </c>
      <c r="AE18" s="607"/>
      <c r="AF18" s="607"/>
      <c r="AG18" s="607"/>
      <c r="AH18" s="607"/>
      <c r="AI18" s="607"/>
      <c r="AJ18" s="607"/>
      <c r="AK18" s="607"/>
      <c r="AL18" s="614">
        <v>59.3</v>
      </c>
      <c r="AM18" s="394"/>
      <c r="AN18" s="394"/>
      <c r="AO18" s="615"/>
      <c r="AP18" s="611" t="s">
        <v>99</v>
      </c>
      <c r="AQ18" s="612"/>
      <c r="AR18" s="612"/>
      <c r="AS18" s="612"/>
      <c r="AT18" s="612"/>
      <c r="AU18" s="612"/>
      <c r="AV18" s="612"/>
      <c r="AW18" s="612"/>
      <c r="AX18" s="612"/>
      <c r="AY18" s="612"/>
      <c r="AZ18" s="612"/>
      <c r="BA18" s="612"/>
      <c r="BB18" s="612"/>
      <c r="BC18" s="612"/>
      <c r="BD18" s="612"/>
      <c r="BE18" s="612"/>
      <c r="BF18" s="613"/>
      <c r="BG18" s="604" t="s">
        <v>196</v>
      </c>
      <c r="BH18" s="388"/>
      <c r="BI18" s="388"/>
      <c r="BJ18" s="388"/>
      <c r="BK18" s="388"/>
      <c r="BL18" s="388"/>
      <c r="BM18" s="388"/>
      <c r="BN18" s="605"/>
      <c r="BO18" s="606" t="s">
        <v>196</v>
      </c>
      <c r="BP18" s="606"/>
      <c r="BQ18" s="606"/>
      <c r="BR18" s="606"/>
      <c r="BS18" s="609" t="s">
        <v>196</v>
      </c>
      <c r="BT18" s="388"/>
      <c r="BU18" s="388"/>
      <c r="BV18" s="388"/>
      <c r="BW18" s="388"/>
      <c r="BX18" s="388"/>
      <c r="BY18" s="388"/>
      <c r="BZ18" s="388"/>
      <c r="CA18" s="388"/>
      <c r="CB18" s="610"/>
      <c r="CD18" s="611" t="s">
        <v>355</v>
      </c>
      <c r="CE18" s="612"/>
      <c r="CF18" s="612"/>
      <c r="CG18" s="612"/>
      <c r="CH18" s="612"/>
      <c r="CI18" s="612"/>
      <c r="CJ18" s="612"/>
      <c r="CK18" s="612"/>
      <c r="CL18" s="612"/>
      <c r="CM18" s="612"/>
      <c r="CN18" s="612"/>
      <c r="CO18" s="612"/>
      <c r="CP18" s="612"/>
      <c r="CQ18" s="613"/>
      <c r="CR18" s="604">
        <v>240</v>
      </c>
      <c r="CS18" s="388"/>
      <c r="CT18" s="388"/>
      <c r="CU18" s="388"/>
      <c r="CV18" s="388"/>
      <c r="CW18" s="388"/>
      <c r="CX18" s="388"/>
      <c r="CY18" s="605"/>
      <c r="CZ18" s="606">
        <v>0</v>
      </c>
      <c r="DA18" s="606"/>
      <c r="DB18" s="606"/>
      <c r="DC18" s="606"/>
      <c r="DD18" s="609" t="s">
        <v>196</v>
      </c>
      <c r="DE18" s="388"/>
      <c r="DF18" s="388"/>
      <c r="DG18" s="388"/>
      <c r="DH18" s="388"/>
      <c r="DI18" s="388"/>
      <c r="DJ18" s="388"/>
      <c r="DK18" s="388"/>
      <c r="DL18" s="388"/>
      <c r="DM18" s="388"/>
      <c r="DN18" s="388"/>
      <c r="DO18" s="388"/>
      <c r="DP18" s="605"/>
      <c r="DQ18" s="609">
        <v>240</v>
      </c>
      <c r="DR18" s="388"/>
      <c r="DS18" s="388"/>
      <c r="DT18" s="388"/>
      <c r="DU18" s="388"/>
      <c r="DV18" s="388"/>
      <c r="DW18" s="388"/>
      <c r="DX18" s="388"/>
      <c r="DY18" s="388"/>
      <c r="DZ18" s="388"/>
      <c r="EA18" s="388"/>
      <c r="EB18" s="388"/>
      <c r="EC18" s="610"/>
    </row>
    <row r="19" spans="2:133" ht="11.25" customHeight="1" x14ac:dyDescent="0.15">
      <c r="B19" s="611" t="s">
        <v>297</v>
      </c>
      <c r="C19" s="612"/>
      <c r="D19" s="612"/>
      <c r="E19" s="612"/>
      <c r="F19" s="612"/>
      <c r="G19" s="612"/>
      <c r="H19" s="612"/>
      <c r="I19" s="612"/>
      <c r="J19" s="612"/>
      <c r="K19" s="612"/>
      <c r="L19" s="612"/>
      <c r="M19" s="612"/>
      <c r="N19" s="612"/>
      <c r="O19" s="612"/>
      <c r="P19" s="612"/>
      <c r="Q19" s="613"/>
      <c r="R19" s="604">
        <v>5237880</v>
      </c>
      <c r="S19" s="388"/>
      <c r="T19" s="388"/>
      <c r="U19" s="388"/>
      <c r="V19" s="388"/>
      <c r="W19" s="388"/>
      <c r="X19" s="388"/>
      <c r="Y19" s="605"/>
      <c r="Z19" s="606">
        <v>37.5</v>
      </c>
      <c r="AA19" s="606"/>
      <c r="AB19" s="606"/>
      <c r="AC19" s="606"/>
      <c r="AD19" s="607">
        <v>5237880</v>
      </c>
      <c r="AE19" s="607"/>
      <c r="AF19" s="607"/>
      <c r="AG19" s="607"/>
      <c r="AH19" s="607"/>
      <c r="AI19" s="607"/>
      <c r="AJ19" s="607"/>
      <c r="AK19" s="607"/>
      <c r="AL19" s="614">
        <v>59.3</v>
      </c>
      <c r="AM19" s="394"/>
      <c r="AN19" s="394"/>
      <c r="AO19" s="615"/>
      <c r="AP19" s="611" t="s">
        <v>356</v>
      </c>
      <c r="AQ19" s="612"/>
      <c r="AR19" s="612"/>
      <c r="AS19" s="612"/>
      <c r="AT19" s="612"/>
      <c r="AU19" s="612"/>
      <c r="AV19" s="612"/>
      <c r="AW19" s="612"/>
      <c r="AX19" s="612"/>
      <c r="AY19" s="612"/>
      <c r="AZ19" s="612"/>
      <c r="BA19" s="612"/>
      <c r="BB19" s="612"/>
      <c r="BC19" s="612"/>
      <c r="BD19" s="612"/>
      <c r="BE19" s="612"/>
      <c r="BF19" s="613"/>
      <c r="BG19" s="604">
        <v>4087</v>
      </c>
      <c r="BH19" s="388"/>
      <c r="BI19" s="388"/>
      <c r="BJ19" s="388"/>
      <c r="BK19" s="388"/>
      <c r="BL19" s="388"/>
      <c r="BM19" s="388"/>
      <c r="BN19" s="605"/>
      <c r="BO19" s="606">
        <v>0.1</v>
      </c>
      <c r="BP19" s="606"/>
      <c r="BQ19" s="606"/>
      <c r="BR19" s="606"/>
      <c r="BS19" s="609" t="s">
        <v>196</v>
      </c>
      <c r="BT19" s="388"/>
      <c r="BU19" s="388"/>
      <c r="BV19" s="388"/>
      <c r="BW19" s="388"/>
      <c r="BX19" s="388"/>
      <c r="BY19" s="388"/>
      <c r="BZ19" s="388"/>
      <c r="CA19" s="388"/>
      <c r="CB19" s="610"/>
      <c r="CD19" s="611" t="s">
        <v>357</v>
      </c>
      <c r="CE19" s="612"/>
      <c r="CF19" s="612"/>
      <c r="CG19" s="612"/>
      <c r="CH19" s="612"/>
      <c r="CI19" s="612"/>
      <c r="CJ19" s="612"/>
      <c r="CK19" s="612"/>
      <c r="CL19" s="612"/>
      <c r="CM19" s="612"/>
      <c r="CN19" s="612"/>
      <c r="CO19" s="612"/>
      <c r="CP19" s="612"/>
      <c r="CQ19" s="613"/>
      <c r="CR19" s="604" t="s">
        <v>196</v>
      </c>
      <c r="CS19" s="388"/>
      <c r="CT19" s="388"/>
      <c r="CU19" s="388"/>
      <c r="CV19" s="388"/>
      <c r="CW19" s="388"/>
      <c r="CX19" s="388"/>
      <c r="CY19" s="605"/>
      <c r="CZ19" s="606" t="s">
        <v>196</v>
      </c>
      <c r="DA19" s="606"/>
      <c r="DB19" s="606"/>
      <c r="DC19" s="606"/>
      <c r="DD19" s="609" t="s">
        <v>196</v>
      </c>
      <c r="DE19" s="388"/>
      <c r="DF19" s="388"/>
      <c r="DG19" s="388"/>
      <c r="DH19" s="388"/>
      <c r="DI19" s="388"/>
      <c r="DJ19" s="388"/>
      <c r="DK19" s="388"/>
      <c r="DL19" s="388"/>
      <c r="DM19" s="388"/>
      <c r="DN19" s="388"/>
      <c r="DO19" s="388"/>
      <c r="DP19" s="605"/>
      <c r="DQ19" s="609" t="s">
        <v>196</v>
      </c>
      <c r="DR19" s="388"/>
      <c r="DS19" s="388"/>
      <c r="DT19" s="388"/>
      <c r="DU19" s="388"/>
      <c r="DV19" s="388"/>
      <c r="DW19" s="388"/>
      <c r="DX19" s="388"/>
      <c r="DY19" s="388"/>
      <c r="DZ19" s="388"/>
      <c r="EA19" s="388"/>
      <c r="EB19" s="388"/>
      <c r="EC19" s="610"/>
    </row>
    <row r="20" spans="2:133" ht="11.25" customHeight="1" x14ac:dyDescent="0.15">
      <c r="B20" s="611" t="s">
        <v>294</v>
      </c>
      <c r="C20" s="612"/>
      <c r="D20" s="612"/>
      <c r="E20" s="612"/>
      <c r="F20" s="612"/>
      <c r="G20" s="612"/>
      <c r="H20" s="612"/>
      <c r="I20" s="612"/>
      <c r="J20" s="612"/>
      <c r="K20" s="612"/>
      <c r="L20" s="612"/>
      <c r="M20" s="612"/>
      <c r="N20" s="612"/>
      <c r="O20" s="612"/>
      <c r="P20" s="612"/>
      <c r="Q20" s="613"/>
      <c r="R20" s="604">
        <v>409714</v>
      </c>
      <c r="S20" s="388"/>
      <c r="T20" s="388"/>
      <c r="U20" s="388"/>
      <c r="V20" s="388"/>
      <c r="W20" s="388"/>
      <c r="X20" s="388"/>
      <c r="Y20" s="605"/>
      <c r="Z20" s="606">
        <v>2.9</v>
      </c>
      <c r="AA20" s="606"/>
      <c r="AB20" s="606"/>
      <c r="AC20" s="606"/>
      <c r="AD20" s="607" t="s">
        <v>196</v>
      </c>
      <c r="AE20" s="607"/>
      <c r="AF20" s="607"/>
      <c r="AG20" s="607"/>
      <c r="AH20" s="607"/>
      <c r="AI20" s="607"/>
      <c r="AJ20" s="607"/>
      <c r="AK20" s="607"/>
      <c r="AL20" s="614" t="s">
        <v>196</v>
      </c>
      <c r="AM20" s="394"/>
      <c r="AN20" s="394"/>
      <c r="AO20" s="615"/>
      <c r="AP20" s="611" t="s">
        <v>358</v>
      </c>
      <c r="AQ20" s="612"/>
      <c r="AR20" s="612"/>
      <c r="AS20" s="612"/>
      <c r="AT20" s="612"/>
      <c r="AU20" s="612"/>
      <c r="AV20" s="612"/>
      <c r="AW20" s="612"/>
      <c r="AX20" s="612"/>
      <c r="AY20" s="612"/>
      <c r="AZ20" s="612"/>
      <c r="BA20" s="612"/>
      <c r="BB20" s="612"/>
      <c r="BC20" s="612"/>
      <c r="BD20" s="612"/>
      <c r="BE20" s="612"/>
      <c r="BF20" s="613"/>
      <c r="BG20" s="604">
        <v>4087</v>
      </c>
      <c r="BH20" s="388"/>
      <c r="BI20" s="388"/>
      <c r="BJ20" s="388"/>
      <c r="BK20" s="388"/>
      <c r="BL20" s="388"/>
      <c r="BM20" s="388"/>
      <c r="BN20" s="605"/>
      <c r="BO20" s="606">
        <v>0.1</v>
      </c>
      <c r="BP20" s="606"/>
      <c r="BQ20" s="606"/>
      <c r="BR20" s="606"/>
      <c r="BS20" s="609" t="s">
        <v>196</v>
      </c>
      <c r="BT20" s="388"/>
      <c r="BU20" s="388"/>
      <c r="BV20" s="388"/>
      <c r="BW20" s="388"/>
      <c r="BX20" s="388"/>
      <c r="BY20" s="388"/>
      <c r="BZ20" s="388"/>
      <c r="CA20" s="388"/>
      <c r="CB20" s="610"/>
      <c r="CD20" s="611" t="s">
        <v>188</v>
      </c>
      <c r="CE20" s="612"/>
      <c r="CF20" s="612"/>
      <c r="CG20" s="612"/>
      <c r="CH20" s="612"/>
      <c r="CI20" s="612"/>
      <c r="CJ20" s="612"/>
      <c r="CK20" s="612"/>
      <c r="CL20" s="612"/>
      <c r="CM20" s="612"/>
      <c r="CN20" s="612"/>
      <c r="CO20" s="612"/>
      <c r="CP20" s="612"/>
      <c r="CQ20" s="613"/>
      <c r="CR20" s="604">
        <v>13686529</v>
      </c>
      <c r="CS20" s="388"/>
      <c r="CT20" s="388"/>
      <c r="CU20" s="388"/>
      <c r="CV20" s="388"/>
      <c r="CW20" s="388"/>
      <c r="CX20" s="388"/>
      <c r="CY20" s="605"/>
      <c r="CZ20" s="606">
        <v>100</v>
      </c>
      <c r="DA20" s="606"/>
      <c r="DB20" s="606"/>
      <c r="DC20" s="606"/>
      <c r="DD20" s="609">
        <v>1278695</v>
      </c>
      <c r="DE20" s="388"/>
      <c r="DF20" s="388"/>
      <c r="DG20" s="388"/>
      <c r="DH20" s="388"/>
      <c r="DI20" s="388"/>
      <c r="DJ20" s="388"/>
      <c r="DK20" s="388"/>
      <c r="DL20" s="388"/>
      <c r="DM20" s="388"/>
      <c r="DN20" s="388"/>
      <c r="DO20" s="388"/>
      <c r="DP20" s="605"/>
      <c r="DQ20" s="609">
        <v>9777473</v>
      </c>
      <c r="DR20" s="388"/>
      <c r="DS20" s="388"/>
      <c r="DT20" s="388"/>
      <c r="DU20" s="388"/>
      <c r="DV20" s="388"/>
      <c r="DW20" s="388"/>
      <c r="DX20" s="388"/>
      <c r="DY20" s="388"/>
      <c r="DZ20" s="388"/>
      <c r="EA20" s="388"/>
      <c r="EB20" s="388"/>
      <c r="EC20" s="610"/>
    </row>
    <row r="21" spans="2:133" ht="11.25" customHeight="1" x14ac:dyDescent="0.15">
      <c r="B21" s="611" t="s">
        <v>361</v>
      </c>
      <c r="C21" s="612"/>
      <c r="D21" s="612"/>
      <c r="E21" s="612"/>
      <c r="F21" s="612"/>
      <c r="G21" s="612"/>
      <c r="H21" s="612"/>
      <c r="I21" s="612"/>
      <c r="J21" s="612"/>
      <c r="K21" s="612"/>
      <c r="L21" s="612"/>
      <c r="M21" s="612"/>
      <c r="N21" s="612"/>
      <c r="O21" s="612"/>
      <c r="P21" s="612"/>
      <c r="Q21" s="613"/>
      <c r="R21" s="604">
        <v>283</v>
      </c>
      <c r="S21" s="388"/>
      <c r="T21" s="388"/>
      <c r="U21" s="388"/>
      <c r="V21" s="388"/>
      <c r="W21" s="388"/>
      <c r="X21" s="388"/>
      <c r="Y21" s="605"/>
      <c r="Z21" s="606">
        <v>0</v>
      </c>
      <c r="AA21" s="606"/>
      <c r="AB21" s="606"/>
      <c r="AC21" s="606"/>
      <c r="AD21" s="607" t="s">
        <v>196</v>
      </c>
      <c r="AE21" s="607"/>
      <c r="AF21" s="607"/>
      <c r="AG21" s="607"/>
      <c r="AH21" s="607"/>
      <c r="AI21" s="607"/>
      <c r="AJ21" s="607"/>
      <c r="AK21" s="607"/>
      <c r="AL21" s="614" t="s">
        <v>196</v>
      </c>
      <c r="AM21" s="394"/>
      <c r="AN21" s="394"/>
      <c r="AO21" s="615"/>
      <c r="AP21" s="626" t="s">
        <v>362</v>
      </c>
      <c r="AQ21" s="627"/>
      <c r="AR21" s="627"/>
      <c r="AS21" s="627"/>
      <c r="AT21" s="627"/>
      <c r="AU21" s="627"/>
      <c r="AV21" s="627"/>
      <c r="AW21" s="627"/>
      <c r="AX21" s="627"/>
      <c r="AY21" s="627"/>
      <c r="AZ21" s="627"/>
      <c r="BA21" s="627"/>
      <c r="BB21" s="627"/>
      <c r="BC21" s="627"/>
      <c r="BD21" s="627"/>
      <c r="BE21" s="627"/>
      <c r="BF21" s="628"/>
      <c r="BG21" s="604">
        <v>4087</v>
      </c>
      <c r="BH21" s="388"/>
      <c r="BI21" s="388"/>
      <c r="BJ21" s="388"/>
      <c r="BK21" s="388"/>
      <c r="BL21" s="388"/>
      <c r="BM21" s="388"/>
      <c r="BN21" s="605"/>
      <c r="BO21" s="606">
        <v>0.1</v>
      </c>
      <c r="BP21" s="606"/>
      <c r="BQ21" s="606"/>
      <c r="BR21" s="606"/>
      <c r="BS21" s="609" t="s">
        <v>196</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x14ac:dyDescent="0.15">
      <c r="B22" s="611" t="s">
        <v>79</v>
      </c>
      <c r="C22" s="612"/>
      <c r="D22" s="612"/>
      <c r="E22" s="612"/>
      <c r="F22" s="612"/>
      <c r="G22" s="612"/>
      <c r="H22" s="612"/>
      <c r="I22" s="612"/>
      <c r="J22" s="612"/>
      <c r="K22" s="612"/>
      <c r="L22" s="612"/>
      <c r="M22" s="612"/>
      <c r="N22" s="612"/>
      <c r="O22" s="612"/>
      <c r="P22" s="612"/>
      <c r="Q22" s="613"/>
      <c r="R22" s="604">
        <v>9193528</v>
      </c>
      <c r="S22" s="388"/>
      <c r="T22" s="388"/>
      <c r="U22" s="388"/>
      <c r="V22" s="388"/>
      <c r="W22" s="388"/>
      <c r="X22" s="388"/>
      <c r="Y22" s="605"/>
      <c r="Z22" s="606">
        <v>65.900000000000006</v>
      </c>
      <c r="AA22" s="606"/>
      <c r="AB22" s="606"/>
      <c r="AC22" s="606"/>
      <c r="AD22" s="607">
        <v>8783531</v>
      </c>
      <c r="AE22" s="607"/>
      <c r="AF22" s="607"/>
      <c r="AG22" s="607"/>
      <c r="AH22" s="607"/>
      <c r="AI22" s="607"/>
      <c r="AJ22" s="607"/>
      <c r="AK22" s="607"/>
      <c r="AL22" s="614">
        <v>99.5</v>
      </c>
      <c r="AM22" s="394"/>
      <c r="AN22" s="394"/>
      <c r="AO22" s="615"/>
      <c r="AP22" s="626" t="s">
        <v>364</v>
      </c>
      <c r="AQ22" s="627"/>
      <c r="AR22" s="627"/>
      <c r="AS22" s="627"/>
      <c r="AT22" s="627"/>
      <c r="AU22" s="627"/>
      <c r="AV22" s="627"/>
      <c r="AW22" s="627"/>
      <c r="AX22" s="627"/>
      <c r="AY22" s="627"/>
      <c r="AZ22" s="627"/>
      <c r="BA22" s="627"/>
      <c r="BB22" s="627"/>
      <c r="BC22" s="627"/>
      <c r="BD22" s="627"/>
      <c r="BE22" s="627"/>
      <c r="BF22" s="628"/>
      <c r="BG22" s="604" t="s">
        <v>196</v>
      </c>
      <c r="BH22" s="388"/>
      <c r="BI22" s="388"/>
      <c r="BJ22" s="388"/>
      <c r="BK22" s="388"/>
      <c r="BL22" s="388"/>
      <c r="BM22" s="388"/>
      <c r="BN22" s="605"/>
      <c r="BO22" s="606" t="s">
        <v>196</v>
      </c>
      <c r="BP22" s="606"/>
      <c r="BQ22" s="606"/>
      <c r="BR22" s="606"/>
      <c r="BS22" s="609" t="s">
        <v>196</v>
      </c>
      <c r="BT22" s="388"/>
      <c r="BU22" s="388"/>
      <c r="BV22" s="388"/>
      <c r="BW22" s="388"/>
      <c r="BX22" s="388"/>
      <c r="BY22" s="388"/>
      <c r="BZ22" s="388"/>
      <c r="CA22" s="388"/>
      <c r="CB22" s="610"/>
      <c r="CD22" s="382" t="s">
        <v>365</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x14ac:dyDescent="0.15">
      <c r="B23" s="611" t="s">
        <v>366</v>
      </c>
      <c r="C23" s="612"/>
      <c r="D23" s="612"/>
      <c r="E23" s="612"/>
      <c r="F23" s="612"/>
      <c r="G23" s="612"/>
      <c r="H23" s="612"/>
      <c r="I23" s="612"/>
      <c r="J23" s="612"/>
      <c r="K23" s="612"/>
      <c r="L23" s="612"/>
      <c r="M23" s="612"/>
      <c r="N23" s="612"/>
      <c r="O23" s="612"/>
      <c r="P23" s="612"/>
      <c r="Q23" s="613"/>
      <c r="R23" s="604">
        <v>2627</v>
      </c>
      <c r="S23" s="388"/>
      <c r="T23" s="388"/>
      <c r="U23" s="388"/>
      <c r="V23" s="388"/>
      <c r="W23" s="388"/>
      <c r="X23" s="388"/>
      <c r="Y23" s="605"/>
      <c r="Z23" s="606">
        <v>0</v>
      </c>
      <c r="AA23" s="606"/>
      <c r="AB23" s="606"/>
      <c r="AC23" s="606"/>
      <c r="AD23" s="607">
        <v>2627</v>
      </c>
      <c r="AE23" s="607"/>
      <c r="AF23" s="607"/>
      <c r="AG23" s="607"/>
      <c r="AH23" s="607"/>
      <c r="AI23" s="607"/>
      <c r="AJ23" s="607"/>
      <c r="AK23" s="607"/>
      <c r="AL23" s="614">
        <v>0</v>
      </c>
      <c r="AM23" s="394"/>
      <c r="AN23" s="394"/>
      <c r="AO23" s="615"/>
      <c r="AP23" s="626" t="s">
        <v>122</v>
      </c>
      <c r="AQ23" s="627"/>
      <c r="AR23" s="627"/>
      <c r="AS23" s="627"/>
      <c r="AT23" s="627"/>
      <c r="AU23" s="627"/>
      <c r="AV23" s="627"/>
      <c r="AW23" s="627"/>
      <c r="AX23" s="627"/>
      <c r="AY23" s="627"/>
      <c r="AZ23" s="627"/>
      <c r="BA23" s="627"/>
      <c r="BB23" s="627"/>
      <c r="BC23" s="627"/>
      <c r="BD23" s="627"/>
      <c r="BE23" s="627"/>
      <c r="BF23" s="628"/>
      <c r="BG23" s="604" t="s">
        <v>196</v>
      </c>
      <c r="BH23" s="388"/>
      <c r="BI23" s="388"/>
      <c r="BJ23" s="388"/>
      <c r="BK23" s="388"/>
      <c r="BL23" s="388"/>
      <c r="BM23" s="388"/>
      <c r="BN23" s="605"/>
      <c r="BO23" s="606" t="s">
        <v>196</v>
      </c>
      <c r="BP23" s="606"/>
      <c r="BQ23" s="606"/>
      <c r="BR23" s="606"/>
      <c r="BS23" s="609" t="s">
        <v>196</v>
      </c>
      <c r="BT23" s="388"/>
      <c r="BU23" s="388"/>
      <c r="BV23" s="388"/>
      <c r="BW23" s="388"/>
      <c r="BX23" s="388"/>
      <c r="BY23" s="388"/>
      <c r="BZ23" s="388"/>
      <c r="CA23" s="388"/>
      <c r="CB23" s="610"/>
      <c r="CD23" s="382" t="s">
        <v>315</v>
      </c>
      <c r="CE23" s="383"/>
      <c r="CF23" s="383"/>
      <c r="CG23" s="383"/>
      <c r="CH23" s="383"/>
      <c r="CI23" s="383"/>
      <c r="CJ23" s="383"/>
      <c r="CK23" s="383"/>
      <c r="CL23" s="383"/>
      <c r="CM23" s="383"/>
      <c r="CN23" s="383"/>
      <c r="CO23" s="383"/>
      <c r="CP23" s="383"/>
      <c r="CQ23" s="432"/>
      <c r="CR23" s="382" t="s">
        <v>368</v>
      </c>
      <c r="CS23" s="383"/>
      <c r="CT23" s="383"/>
      <c r="CU23" s="383"/>
      <c r="CV23" s="383"/>
      <c r="CW23" s="383"/>
      <c r="CX23" s="383"/>
      <c r="CY23" s="432"/>
      <c r="CZ23" s="382" t="s">
        <v>372</v>
      </c>
      <c r="DA23" s="383"/>
      <c r="DB23" s="383"/>
      <c r="DC23" s="432"/>
      <c r="DD23" s="382" t="s">
        <v>300</v>
      </c>
      <c r="DE23" s="383"/>
      <c r="DF23" s="383"/>
      <c r="DG23" s="383"/>
      <c r="DH23" s="383"/>
      <c r="DI23" s="383"/>
      <c r="DJ23" s="383"/>
      <c r="DK23" s="432"/>
      <c r="DL23" s="629" t="s">
        <v>225</v>
      </c>
      <c r="DM23" s="630"/>
      <c r="DN23" s="630"/>
      <c r="DO23" s="630"/>
      <c r="DP23" s="630"/>
      <c r="DQ23" s="630"/>
      <c r="DR23" s="630"/>
      <c r="DS23" s="630"/>
      <c r="DT23" s="630"/>
      <c r="DU23" s="630"/>
      <c r="DV23" s="631"/>
      <c r="DW23" s="382" t="s">
        <v>374</v>
      </c>
      <c r="DX23" s="383"/>
      <c r="DY23" s="383"/>
      <c r="DZ23" s="383"/>
      <c r="EA23" s="383"/>
      <c r="EB23" s="383"/>
      <c r="EC23" s="432"/>
    </row>
    <row r="24" spans="2:133" ht="11.25" customHeight="1" x14ac:dyDescent="0.15">
      <c r="B24" s="611" t="s">
        <v>154</v>
      </c>
      <c r="C24" s="612"/>
      <c r="D24" s="612"/>
      <c r="E24" s="612"/>
      <c r="F24" s="612"/>
      <c r="G24" s="612"/>
      <c r="H24" s="612"/>
      <c r="I24" s="612"/>
      <c r="J24" s="612"/>
      <c r="K24" s="612"/>
      <c r="L24" s="612"/>
      <c r="M24" s="612"/>
      <c r="N24" s="612"/>
      <c r="O24" s="612"/>
      <c r="P24" s="612"/>
      <c r="Q24" s="613"/>
      <c r="R24" s="604">
        <v>150142</v>
      </c>
      <c r="S24" s="388"/>
      <c r="T24" s="388"/>
      <c r="U24" s="388"/>
      <c r="V24" s="388"/>
      <c r="W24" s="388"/>
      <c r="X24" s="388"/>
      <c r="Y24" s="605"/>
      <c r="Z24" s="606">
        <v>1.1000000000000001</v>
      </c>
      <c r="AA24" s="606"/>
      <c r="AB24" s="606"/>
      <c r="AC24" s="606"/>
      <c r="AD24" s="607" t="s">
        <v>196</v>
      </c>
      <c r="AE24" s="607"/>
      <c r="AF24" s="607"/>
      <c r="AG24" s="607"/>
      <c r="AH24" s="607"/>
      <c r="AI24" s="607"/>
      <c r="AJ24" s="607"/>
      <c r="AK24" s="607"/>
      <c r="AL24" s="614" t="s">
        <v>196</v>
      </c>
      <c r="AM24" s="394"/>
      <c r="AN24" s="394"/>
      <c r="AO24" s="615"/>
      <c r="AP24" s="626" t="s">
        <v>376</v>
      </c>
      <c r="AQ24" s="627"/>
      <c r="AR24" s="627"/>
      <c r="AS24" s="627"/>
      <c r="AT24" s="627"/>
      <c r="AU24" s="627"/>
      <c r="AV24" s="627"/>
      <c r="AW24" s="627"/>
      <c r="AX24" s="627"/>
      <c r="AY24" s="627"/>
      <c r="AZ24" s="627"/>
      <c r="BA24" s="627"/>
      <c r="BB24" s="627"/>
      <c r="BC24" s="627"/>
      <c r="BD24" s="627"/>
      <c r="BE24" s="627"/>
      <c r="BF24" s="628"/>
      <c r="BG24" s="604" t="s">
        <v>196</v>
      </c>
      <c r="BH24" s="388"/>
      <c r="BI24" s="388"/>
      <c r="BJ24" s="388"/>
      <c r="BK24" s="388"/>
      <c r="BL24" s="388"/>
      <c r="BM24" s="388"/>
      <c r="BN24" s="605"/>
      <c r="BO24" s="606" t="s">
        <v>196</v>
      </c>
      <c r="BP24" s="606"/>
      <c r="BQ24" s="606"/>
      <c r="BR24" s="606"/>
      <c r="BS24" s="609" t="s">
        <v>196</v>
      </c>
      <c r="BT24" s="388"/>
      <c r="BU24" s="388"/>
      <c r="BV24" s="388"/>
      <c r="BW24" s="388"/>
      <c r="BX24" s="388"/>
      <c r="BY24" s="388"/>
      <c r="BZ24" s="388"/>
      <c r="CA24" s="388"/>
      <c r="CB24" s="610"/>
      <c r="CD24" s="593" t="s">
        <v>377</v>
      </c>
      <c r="CE24" s="594"/>
      <c r="CF24" s="594"/>
      <c r="CG24" s="594"/>
      <c r="CH24" s="594"/>
      <c r="CI24" s="594"/>
      <c r="CJ24" s="594"/>
      <c r="CK24" s="594"/>
      <c r="CL24" s="594"/>
      <c r="CM24" s="594"/>
      <c r="CN24" s="594"/>
      <c r="CO24" s="594"/>
      <c r="CP24" s="594"/>
      <c r="CQ24" s="595"/>
      <c r="CR24" s="596">
        <v>6813605</v>
      </c>
      <c r="CS24" s="597"/>
      <c r="CT24" s="597"/>
      <c r="CU24" s="597"/>
      <c r="CV24" s="597"/>
      <c r="CW24" s="597"/>
      <c r="CX24" s="597"/>
      <c r="CY24" s="598"/>
      <c r="CZ24" s="601">
        <v>49.8</v>
      </c>
      <c r="DA24" s="602"/>
      <c r="DB24" s="602"/>
      <c r="DC24" s="616"/>
      <c r="DD24" s="632">
        <v>5111787</v>
      </c>
      <c r="DE24" s="597"/>
      <c r="DF24" s="597"/>
      <c r="DG24" s="597"/>
      <c r="DH24" s="597"/>
      <c r="DI24" s="597"/>
      <c r="DJ24" s="597"/>
      <c r="DK24" s="598"/>
      <c r="DL24" s="632">
        <v>4513880</v>
      </c>
      <c r="DM24" s="597"/>
      <c r="DN24" s="597"/>
      <c r="DO24" s="597"/>
      <c r="DP24" s="597"/>
      <c r="DQ24" s="597"/>
      <c r="DR24" s="597"/>
      <c r="DS24" s="597"/>
      <c r="DT24" s="597"/>
      <c r="DU24" s="597"/>
      <c r="DV24" s="598"/>
      <c r="DW24" s="601">
        <v>48.7</v>
      </c>
      <c r="DX24" s="602"/>
      <c r="DY24" s="602"/>
      <c r="DZ24" s="602"/>
      <c r="EA24" s="602"/>
      <c r="EB24" s="602"/>
      <c r="EC24" s="603"/>
    </row>
    <row r="25" spans="2:133" ht="11.25" customHeight="1" x14ac:dyDescent="0.15">
      <c r="B25" s="611" t="s">
        <v>313</v>
      </c>
      <c r="C25" s="612"/>
      <c r="D25" s="612"/>
      <c r="E25" s="612"/>
      <c r="F25" s="612"/>
      <c r="G25" s="612"/>
      <c r="H25" s="612"/>
      <c r="I25" s="612"/>
      <c r="J25" s="612"/>
      <c r="K25" s="612"/>
      <c r="L25" s="612"/>
      <c r="M25" s="612"/>
      <c r="N25" s="612"/>
      <c r="O25" s="612"/>
      <c r="P25" s="612"/>
      <c r="Q25" s="613"/>
      <c r="R25" s="604">
        <v>150312</v>
      </c>
      <c r="S25" s="388"/>
      <c r="T25" s="388"/>
      <c r="U25" s="388"/>
      <c r="V25" s="388"/>
      <c r="W25" s="388"/>
      <c r="X25" s="388"/>
      <c r="Y25" s="605"/>
      <c r="Z25" s="606">
        <v>1.1000000000000001</v>
      </c>
      <c r="AA25" s="606"/>
      <c r="AB25" s="606"/>
      <c r="AC25" s="606"/>
      <c r="AD25" s="607">
        <v>9220</v>
      </c>
      <c r="AE25" s="607"/>
      <c r="AF25" s="607"/>
      <c r="AG25" s="607"/>
      <c r="AH25" s="607"/>
      <c r="AI25" s="607"/>
      <c r="AJ25" s="607"/>
      <c r="AK25" s="607"/>
      <c r="AL25" s="614">
        <v>0.1</v>
      </c>
      <c r="AM25" s="394"/>
      <c r="AN25" s="394"/>
      <c r="AO25" s="615"/>
      <c r="AP25" s="626" t="s">
        <v>274</v>
      </c>
      <c r="AQ25" s="627"/>
      <c r="AR25" s="627"/>
      <c r="AS25" s="627"/>
      <c r="AT25" s="627"/>
      <c r="AU25" s="627"/>
      <c r="AV25" s="627"/>
      <c r="AW25" s="627"/>
      <c r="AX25" s="627"/>
      <c r="AY25" s="627"/>
      <c r="AZ25" s="627"/>
      <c r="BA25" s="627"/>
      <c r="BB25" s="627"/>
      <c r="BC25" s="627"/>
      <c r="BD25" s="627"/>
      <c r="BE25" s="627"/>
      <c r="BF25" s="628"/>
      <c r="BG25" s="604" t="s">
        <v>196</v>
      </c>
      <c r="BH25" s="388"/>
      <c r="BI25" s="388"/>
      <c r="BJ25" s="388"/>
      <c r="BK25" s="388"/>
      <c r="BL25" s="388"/>
      <c r="BM25" s="388"/>
      <c r="BN25" s="605"/>
      <c r="BO25" s="606" t="s">
        <v>196</v>
      </c>
      <c r="BP25" s="606"/>
      <c r="BQ25" s="606"/>
      <c r="BR25" s="606"/>
      <c r="BS25" s="609" t="s">
        <v>196</v>
      </c>
      <c r="BT25" s="388"/>
      <c r="BU25" s="388"/>
      <c r="BV25" s="388"/>
      <c r="BW25" s="388"/>
      <c r="BX25" s="388"/>
      <c r="BY25" s="388"/>
      <c r="BZ25" s="388"/>
      <c r="CA25" s="388"/>
      <c r="CB25" s="610"/>
      <c r="CD25" s="611" t="s">
        <v>194</v>
      </c>
      <c r="CE25" s="612"/>
      <c r="CF25" s="612"/>
      <c r="CG25" s="612"/>
      <c r="CH25" s="612"/>
      <c r="CI25" s="612"/>
      <c r="CJ25" s="612"/>
      <c r="CK25" s="612"/>
      <c r="CL25" s="612"/>
      <c r="CM25" s="612"/>
      <c r="CN25" s="612"/>
      <c r="CO25" s="612"/>
      <c r="CP25" s="612"/>
      <c r="CQ25" s="613"/>
      <c r="CR25" s="604">
        <v>2163158</v>
      </c>
      <c r="CS25" s="633"/>
      <c r="CT25" s="633"/>
      <c r="CU25" s="633"/>
      <c r="CV25" s="633"/>
      <c r="CW25" s="633"/>
      <c r="CX25" s="633"/>
      <c r="CY25" s="634"/>
      <c r="CZ25" s="614">
        <v>15.8</v>
      </c>
      <c r="DA25" s="635"/>
      <c r="DB25" s="635"/>
      <c r="DC25" s="636"/>
      <c r="DD25" s="609">
        <v>2064975</v>
      </c>
      <c r="DE25" s="633"/>
      <c r="DF25" s="633"/>
      <c r="DG25" s="633"/>
      <c r="DH25" s="633"/>
      <c r="DI25" s="633"/>
      <c r="DJ25" s="633"/>
      <c r="DK25" s="634"/>
      <c r="DL25" s="609">
        <v>2060866</v>
      </c>
      <c r="DM25" s="633"/>
      <c r="DN25" s="633"/>
      <c r="DO25" s="633"/>
      <c r="DP25" s="633"/>
      <c r="DQ25" s="633"/>
      <c r="DR25" s="633"/>
      <c r="DS25" s="633"/>
      <c r="DT25" s="633"/>
      <c r="DU25" s="633"/>
      <c r="DV25" s="634"/>
      <c r="DW25" s="614">
        <v>22.3</v>
      </c>
      <c r="DX25" s="635"/>
      <c r="DY25" s="635"/>
      <c r="DZ25" s="635"/>
      <c r="EA25" s="635"/>
      <c r="EB25" s="635"/>
      <c r="EC25" s="637"/>
    </row>
    <row r="26" spans="2:133" ht="11.25" customHeight="1" x14ac:dyDescent="0.15">
      <c r="B26" s="611" t="s">
        <v>18</v>
      </c>
      <c r="C26" s="612"/>
      <c r="D26" s="612"/>
      <c r="E26" s="612"/>
      <c r="F26" s="612"/>
      <c r="G26" s="612"/>
      <c r="H26" s="612"/>
      <c r="I26" s="612"/>
      <c r="J26" s="612"/>
      <c r="K26" s="612"/>
      <c r="L26" s="612"/>
      <c r="M26" s="612"/>
      <c r="N26" s="612"/>
      <c r="O26" s="612"/>
      <c r="P26" s="612"/>
      <c r="Q26" s="613"/>
      <c r="R26" s="604">
        <v>26830</v>
      </c>
      <c r="S26" s="388"/>
      <c r="T26" s="388"/>
      <c r="U26" s="388"/>
      <c r="V26" s="388"/>
      <c r="W26" s="388"/>
      <c r="X26" s="388"/>
      <c r="Y26" s="605"/>
      <c r="Z26" s="606">
        <v>0.2</v>
      </c>
      <c r="AA26" s="606"/>
      <c r="AB26" s="606"/>
      <c r="AC26" s="606"/>
      <c r="AD26" s="607" t="s">
        <v>196</v>
      </c>
      <c r="AE26" s="607"/>
      <c r="AF26" s="607"/>
      <c r="AG26" s="607"/>
      <c r="AH26" s="607"/>
      <c r="AI26" s="607"/>
      <c r="AJ26" s="607"/>
      <c r="AK26" s="607"/>
      <c r="AL26" s="614" t="s">
        <v>196</v>
      </c>
      <c r="AM26" s="394"/>
      <c r="AN26" s="394"/>
      <c r="AO26" s="615"/>
      <c r="AP26" s="626" t="s">
        <v>381</v>
      </c>
      <c r="AQ26" s="638"/>
      <c r="AR26" s="638"/>
      <c r="AS26" s="638"/>
      <c r="AT26" s="638"/>
      <c r="AU26" s="638"/>
      <c r="AV26" s="638"/>
      <c r="AW26" s="638"/>
      <c r="AX26" s="638"/>
      <c r="AY26" s="638"/>
      <c r="AZ26" s="638"/>
      <c r="BA26" s="638"/>
      <c r="BB26" s="638"/>
      <c r="BC26" s="638"/>
      <c r="BD26" s="638"/>
      <c r="BE26" s="638"/>
      <c r="BF26" s="628"/>
      <c r="BG26" s="604" t="s">
        <v>196</v>
      </c>
      <c r="BH26" s="388"/>
      <c r="BI26" s="388"/>
      <c r="BJ26" s="388"/>
      <c r="BK26" s="388"/>
      <c r="BL26" s="388"/>
      <c r="BM26" s="388"/>
      <c r="BN26" s="605"/>
      <c r="BO26" s="606" t="s">
        <v>196</v>
      </c>
      <c r="BP26" s="606"/>
      <c r="BQ26" s="606"/>
      <c r="BR26" s="606"/>
      <c r="BS26" s="609" t="s">
        <v>196</v>
      </c>
      <c r="BT26" s="388"/>
      <c r="BU26" s="388"/>
      <c r="BV26" s="388"/>
      <c r="BW26" s="388"/>
      <c r="BX26" s="388"/>
      <c r="BY26" s="388"/>
      <c r="BZ26" s="388"/>
      <c r="CA26" s="388"/>
      <c r="CB26" s="610"/>
      <c r="CD26" s="611" t="s">
        <v>107</v>
      </c>
      <c r="CE26" s="612"/>
      <c r="CF26" s="612"/>
      <c r="CG26" s="612"/>
      <c r="CH26" s="612"/>
      <c r="CI26" s="612"/>
      <c r="CJ26" s="612"/>
      <c r="CK26" s="612"/>
      <c r="CL26" s="612"/>
      <c r="CM26" s="612"/>
      <c r="CN26" s="612"/>
      <c r="CO26" s="612"/>
      <c r="CP26" s="612"/>
      <c r="CQ26" s="613"/>
      <c r="CR26" s="604">
        <v>1442967</v>
      </c>
      <c r="CS26" s="388"/>
      <c r="CT26" s="388"/>
      <c r="CU26" s="388"/>
      <c r="CV26" s="388"/>
      <c r="CW26" s="388"/>
      <c r="CX26" s="388"/>
      <c r="CY26" s="605"/>
      <c r="CZ26" s="614">
        <v>10.5</v>
      </c>
      <c r="DA26" s="635"/>
      <c r="DB26" s="635"/>
      <c r="DC26" s="636"/>
      <c r="DD26" s="609">
        <v>1366187</v>
      </c>
      <c r="DE26" s="388"/>
      <c r="DF26" s="388"/>
      <c r="DG26" s="388"/>
      <c r="DH26" s="388"/>
      <c r="DI26" s="388"/>
      <c r="DJ26" s="388"/>
      <c r="DK26" s="605"/>
      <c r="DL26" s="609" t="s">
        <v>196</v>
      </c>
      <c r="DM26" s="388"/>
      <c r="DN26" s="388"/>
      <c r="DO26" s="388"/>
      <c r="DP26" s="388"/>
      <c r="DQ26" s="388"/>
      <c r="DR26" s="388"/>
      <c r="DS26" s="388"/>
      <c r="DT26" s="388"/>
      <c r="DU26" s="388"/>
      <c r="DV26" s="605"/>
      <c r="DW26" s="614" t="s">
        <v>196</v>
      </c>
      <c r="DX26" s="635"/>
      <c r="DY26" s="635"/>
      <c r="DZ26" s="635"/>
      <c r="EA26" s="635"/>
      <c r="EB26" s="635"/>
      <c r="EC26" s="637"/>
    </row>
    <row r="27" spans="2:133" ht="11.25" customHeight="1" x14ac:dyDescent="0.15">
      <c r="B27" s="611" t="s">
        <v>340</v>
      </c>
      <c r="C27" s="612"/>
      <c r="D27" s="612"/>
      <c r="E27" s="612"/>
      <c r="F27" s="612"/>
      <c r="G27" s="612"/>
      <c r="H27" s="612"/>
      <c r="I27" s="612"/>
      <c r="J27" s="612"/>
      <c r="K27" s="612"/>
      <c r="L27" s="612"/>
      <c r="M27" s="612"/>
      <c r="N27" s="612"/>
      <c r="O27" s="612"/>
      <c r="P27" s="612"/>
      <c r="Q27" s="613"/>
      <c r="R27" s="604">
        <v>1360036</v>
      </c>
      <c r="S27" s="388"/>
      <c r="T27" s="388"/>
      <c r="U27" s="388"/>
      <c r="V27" s="388"/>
      <c r="W27" s="388"/>
      <c r="X27" s="388"/>
      <c r="Y27" s="605"/>
      <c r="Z27" s="606">
        <v>9.6999999999999993</v>
      </c>
      <c r="AA27" s="606"/>
      <c r="AB27" s="606"/>
      <c r="AC27" s="606"/>
      <c r="AD27" s="607" t="s">
        <v>196</v>
      </c>
      <c r="AE27" s="607"/>
      <c r="AF27" s="607"/>
      <c r="AG27" s="607"/>
      <c r="AH27" s="607"/>
      <c r="AI27" s="607"/>
      <c r="AJ27" s="607"/>
      <c r="AK27" s="607"/>
      <c r="AL27" s="614" t="s">
        <v>196</v>
      </c>
      <c r="AM27" s="394"/>
      <c r="AN27" s="394"/>
      <c r="AO27" s="615"/>
      <c r="AP27" s="611" t="s">
        <v>382</v>
      </c>
      <c r="AQ27" s="612"/>
      <c r="AR27" s="612"/>
      <c r="AS27" s="612"/>
      <c r="AT27" s="612"/>
      <c r="AU27" s="612"/>
      <c r="AV27" s="612"/>
      <c r="AW27" s="612"/>
      <c r="AX27" s="612"/>
      <c r="AY27" s="612"/>
      <c r="AZ27" s="612"/>
      <c r="BA27" s="612"/>
      <c r="BB27" s="612"/>
      <c r="BC27" s="612"/>
      <c r="BD27" s="612"/>
      <c r="BE27" s="612"/>
      <c r="BF27" s="613"/>
      <c r="BG27" s="604">
        <v>2808753</v>
      </c>
      <c r="BH27" s="388"/>
      <c r="BI27" s="388"/>
      <c r="BJ27" s="388"/>
      <c r="BK27" s="388"/>
      <c r="BL27" s="388"/>
      <c r="BM27" s="388"/>
      <c r="BN27" s="605"/>
      <c r="BO27" s="606">
        <v>100</v>
      </c>
      <c r="BP27" s="606"/>
      <c r="BQ27" s="606"/>
      <c r="BR27" s="606"/>
      <c r="BS27" s="609" t="s">
        <v>196</v>
      </c>
      <c r="BT27" s="388"/>
      <c r="BU27" s="388"/>
      <c r="BV27" s="388"/>
      <c r="BW27" s="388"/>
      <c r="BX27" s="388"/>
      <c r="BY27" s="388"/>
      <c r="BZ27" s="388"/>
      <c r="CA27" s="388"/>
      <c r="CB27" s="610"/>
      <c r="CD27" s="611" t="s">
        <v>217</v>
      </c>
      <c r="CE27" s="612"/>
      <c r="CF27" s="612"/>
      <c r="CG27" s="612"/>
      <c r="CH27" s="612"/>
      <c r="CI27" s="612"/>
      <c r="CJ27" s="612"/>
      <c r="CK27" s="612"/>
      <c r="CL27" s="612"/>
      <c r="CM27" s="612"/>
      <c r="CN27" s="612"/>
      <c r="CO27" s="612"/>
      <c r="CP27" s="612"/>
      <c r="CQ27" s="613"/>
      <c r="CR27" s="604">
        <v>2277204</v>
      </c>
      <c r="CS27" s="633"/>
      <c r="CT27" s="633"/>
      <c r="CU27" s="633"/>
      <c r="CV27" s="633"/>
      <c r="CW27" s="633"/>
      <c r="CX27" s="633"/>
      <c r="CY27" s="634"/>
      <c r="CZ27" s="614">
        <v>16.600000000000001</v>
      </c>
      <c r="DA27" s="635"/>
      <c r="DB27" s="635"/>
      <c r="DC27" s="636"/>
      <c r="DD27" s="609">
        <v>722042</v>
      </c>
      <c r="DE27" s="633"/>
      <c r="DF27" s="633"/>
      <c r="DG27" s="633"/>
      <c r="DH27" s="633"/>
      <c r="DI27" s="633"/>
      <c r="DJ27" s="633"/>
      <c r="DK27" s="634"/>
      <c r="DL27" s="609">
        <v>715123</v>
      </c>
      <c r="DM27" s="633"/>
      <c r="DN27" s="633"/>
      <c r="DO27" s="633"/>
      <c r="DP27" s="633"/>
      <c r="DQ27" s="633"/>
      <c r="DR27" s="633"/>
      <c r="DS27" s="633"/>
      <c r="DT27" s="633"/>
      <c r="DU27" s="633"/>
      <c r="DV27" s="634"/>
      <c r="DW27" s="614">
        <v>7.7</v>
      </c>
      <c r="DX27" s="635"/>
      <c r="DY27" s="635"/>
      <c r="DZ27" s="635"/>
      <c r="EA27" s="635"/>
      <c r="EB27" s="635"/>
      <c r="EC27" s="637"/>
    </row>
    <row r="28" spans="2:133" ht="11.25" customHeight="1" x14ac:dyDescent="0.15">
      <c r="B28" s="639" t="s">
        <v>55</v>
      </c>
      <c r="C28" s="640"/>
      <c r="D28" s="640"/>
      <c r="E28" s="640"/>
      <c r="F28" s="640"/>
      <c r="G28" s="640"/>
      <c r="H28" s="640"/>
      <c r="I28" s="640"/>
      <c r="J28" s="640"/>
      <c r="K28" s="640"/>
      <c r="L28" s="640"/>
      <c r="M28" s="640"/>
      <c r="N28" s="640"/>
      <c r="O28" s="640"/>
      <c r="P28" s="640"/>
      <c r="Q28" s="641"/>
      <c r="R28" s="604" t="s">
        <v>196</v>
      </c>
      <c r="S28" s="388"/>
      <c r="T28" s="388"/>
      <c r="U28" s="388"/>
      <c r="V28" s="388"/>
      <c r="W28" s="388"/>
      <c r="X28" s="388"/>
      <c r="Y28" s="605"/>
      <c r="Z28" s="606" t="s">
        <v>196</v>
      </c>
      <c r="AA28" s="606"/>
      <c r="AB28" s="606"/>
      <c r="AC28" s="606"/>
      <c r="AD28" s="607" t="s">
        <v>196</v>
      </c>
      <c r="AE28" s="607"/>
      <c r="AF28" s="607"/>
      <c r="AG28" s="607"/>
      <c r="AH28" s="607"/>
      <c r="AI28" s="607"/>
      <c r="AJ28" s="607"/>
      <c r="AK28" s="607"/>
      <c r="AL28" s="614" t="s">
        <v>196</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378</v>
      </c>
      <c r="CE28" s="612"/>
      <c r="CF28" s="612"/>
      <c r="CG28" s="612"/>
      <c r="CH28" s="612"/>
      <c r="CI28" s="612"/>
      <c r="CJ28" s="612"/>
      <c r="CK28" s="612"/>
      <c r="CL28" s="612"/>
      <c r="CM28" s="612"/>
      <c r="CN28" s="612"/>
      <c r="CO28" s="612"/>
      <c r="CP28" s="612"/>
      <c r="CQ28" s="613"/>
      <c r="CR28" s="604">
        <v>2373243</v>
      </c>
      <c r="CS28" s="388"/>
      <c r="CT28" s="388"/>
      <c r="CU28" s="388"/>
      <c r="CV28" s="388"/>
      <c r="CW28" s="388"/>
      <c r="CX28" s="388"/>
      <c r="CY28" s="605"/>
      <c r="CZ28" s="614">
        <v>17.3</v>
      </c>
      <c r="DA28" s="635"/>
      <c r="DB28" s="635"/>
      <c r="DC28" s="636"/>
      <c r="DD28" s="609">
        <v>2324770</v>
      </c>
      <c r="DE28" s="388"/>
      <c r="DF28" s="388"/>
      <c r="DG28" s="388"/>
      <c r="DH28" s="388"/>
      <c r="DI28" s="388"/>
      <c r="DJ28" s="388"/>
      <c r="DK28" s="605"/>
      <c r="DL28" s="609">
        <v>1737891</v>
      </c>
      <c r="DM28" s="388"/>
      <c r="DN28" s="388"/>
      <c r="DO28" s="388"/>
      <c r="DP28" s="388"/>
      <c r="DQ28" s="388"/>
      <c r="DR28" s="388"/>
      <c r="DS28" s="388"/>
      <c r="DT28" s="388"/>
      <c r="DU28" s="388"/>
      <c r="DV28" s="605"/>
      <c r="DW28" s="614">
        <v>18.8</v>
      </c>
      <c r="DX28" s="635"/>
      <c r="DY28" s="635"/>
      <c r="DZ28" s="635"/>
      <c r="EA28" s="635"/>
      <c r="EB28" s="635"/>
      <c r="EC28" s="637"/>
    </row>
    <row r="29" spans="2:133" ht="11.25" customHeight="1" x14ac:dyDescent="0.15">
      <c r="B29" s="611" t="s">
        <v>384</v>
      </c>
      <c r="C29" s="612"/>
      <c r="D29" s="612"/>
      <c r="E29" s="612"/>
      <c r="F29" s="612"/>
      <c r="G29" s="612"/>
      <c r="H29" s="612"/>
      <c r="I29" s="612"/>
      <c r="J29" s="612"/>
      <c r="K29" s="612"/>
      <c r="L29" s="612"/>
      <c r="M29" s="612"/>
      <c r="N29" s="612"/>
      <c r="O29" s="612"/>
      <c r="P29" s="612"/>
      <c r="Q29" s="613"/>
      <c r="R29" s="604">
        <v>985553</v>
      </c>
      <c r="S29" s="388"/>
      <c r="T29" s="388"/>
      <c r="U29" s="388"/>
      <c r="V29" s="388"/>
      <c r="W29" s="388"/>
      <c r="X29" s="388"/>
      <c r="Y29" s="605"/>
      <c r="Z29" s="606">
        <v>7.1</v>
      </c>
      <c r="AA29" s="606"/>
      <c r="AB29" s="606"/>
      <c r="AC29" s="606"/>
      <c r="AD29" s="607" t="s">
        <v>196</v>
      </c>
      <c r="AE29" s="607"/>
      <c r="AF29" s="607"/>
      <c r="AG29" s="607"/>
      <c r="AH29" s="607"/>
      <c r="AI29" s="607"/>
      <c r="AJ29" s="607"/>
      <c r="AK29" s="607"/>
      <c r="AL29" s="614" t="s">
        <v>196</v>
      </c>
      <c r="AM29" s="394"/>
      <c r="AN29" s="394"/>
      <c r="AO29" s="615"/>
      <c r="AP29" s="382" t="s">
        <v>315</v>
      </c>
      <c r="AQ29" s="383"/>
      <c r="AR29" s="383"/>
      <c r="AS29" s="383"/>
      <c r="AT29" s="383"/>
      <c r="AU29" s="383"/>
      <c r="AV29" s="383"/>
      <c r="AW29" s="383"/>
      <c r="AX29" s="383"/>
      <c r="AY29" s="383"/>
      <c r="AZ29" s="383"/>
      <c r="BA29" s="383"/>
      <c r="BB29" s="383"/>
      <c r="BC29" s="383"/>
      <c r="BD29" s="383"/>
      <c r="BE29" s="383"/>
      <c r="BF29" s="432"/>
      <c r="BG29" s="382" t="s">
        <v>385</v>
      </c>
      <c r="BH29" s="642"/>
      <c r="BI29" s="642"/>
      <c r="BJ29" s="642"/>
      <c r="BK29" s="642"/>
      <c r="BL29" s="642"/>
      <c r="BM29" s="642"/>
      <c r="BN29" s="642"/>
      <c r="BO29" s="642"/>
      <c r="BP29" s="642"/>
      <c r="BQ29" s="643"/>
      <c r="BR29" s="382" t="s">
        <v>254</v>
      </c>
      <c r="BS29" s="642"/>
      <c r="BT29" s="642"/>
      <c r="BU29" s="642"/>
      <c r="BV29" s="642"/>
      <c r="BW29" s="642"/>
      <c r="BX29" s="642"/>
      <c r="BY29" s="642"/>
      <c r="BZ29" s="642"/>
      <c r="CA29" s="642"/>
      <c r="CB29" s="643"/>
      <c r="CD29" s="575" t="s">
        <v>171</v>
      </c>
      <c r="CE29" s="497"/>
      <c r="CF29" s="611" t="s">
        <v>23</v>
      </c>
      <c r="CG29" s="612"/>
      <c r="CH29" s="612"/>
      <c r="CI29" s="612"/>
      <c r="CJ29" s="612"/>
      <c r="CK29" s="612"/>
      <c r="CL29" s="612"/>
      <c r="CM29" s="612"/>
      <c r="CN29" s="612"/>
      <c r="CO29" s="612"/>
      <c r="CP29" s="612"/>
      <c r="CQ29" s="613"/>
      <c r="CR29" s="604">
        <v>2373243</v>
      </c>
      <c r="CS29" s="633"/>
      <c r="CT29" s="633"/>
      <c r="CU29" s="633"/>
      <c r="CV29" s="633"/>
      <c r="CW29" s="633"/>
      <c r="CX29" s="633"/>
      <c r="CY29" s="634"/>
      <c r="CZ29" s="614">
        <v>17.3</v>
      </c>
      <c r="DA29" s="635"/>
      <c r="DB29" s="635"/>
      <c r="DC29" s="636"/>
      <c r="DD29" s="609">
        <v>2324770</v>
      </c>
      <c r="DE29" s="633"/>
      <c r="DF29" s="633"/>
      <c r="DG29" s="633"/>
      <c r="DH29" s="633"/>
      <c r="DI29" s="633"/>
      <c r="DJ29" s="633"/>
      <c r="DK29" s="634"/>
      <c r="DL29" s="609">
        <v>1737891</v>
      </c>
      <c r="DM29" s="633"/>
      <c r="DN29" s="633"/>
      <c r="DO29" s="633"/>
      <c r="DP29" s="633"/>
      <c r="DQ29" s="633"/>
      <c r="DR29" s="633"/>
      <c r="DS29" s="633"/>
      <c r="DT29" s="633"/>
      <c r="DU29" s="633"/>
      <c r="DV29" s="634"/>
      <c r="DW29" s="614">
        <v>18.8</v>
      </c>
      <c r="DX29" s="635"/>
      <c r="DY29" s="635"/>
      <c r="DZ29" s="635"/>
      <c r="EA29" s="635"/>
      <c r="EB29" s="635"/>
      <c r="EC29" s="637"/>
    </row>
    <row r="30" spans="2:133" ht="11.25" customHeight="1" x14ac:dyDescent="0.15">
      <c r="B30" s="611" t="s">
        <v>233</v>
      </c>
      <c r="C30" s="612"/>
      <c r="D30" s="612"/>
      <c r="E30" s="612"/>
      <c r="F30" s="612"/>
      <c r="G30" s="612"/>
      <c r="H30" s="612"/>
      <c r="I30" s="612"/>
      <c r="J30" s="612"/>
      <c r="K30" s="612"/>
      <c r="L30" s="612"/>
      <c r="M30" s="612"/>
      <c r="N30" s="612"/>
      <c r="O30" s="612"/>
      <c r="P30" s="612"/>
      <c r="Q30" s="613"/>
      <c r="R30" s="604">
        <v>51141</v>
      </c>
      <c r="S30" s="388"/>
      <c r="T30" s="388"/>
      <c r="U30" s="388"/>
      <c r="V30" s="388"/>
      <c r="W30" s="388"/>
      <c r="X30" s="388"/>
      <c r="Y30" s="605"/>
      <c r="Z30" s="606">
        <v>0.4</v>
      </c>
      <c r="AA30" s="606"/>
      <c r="AB30" s="606"/>
      <c r="AC30" s="606"/>
      <c r="AD30" s="607">
        <v>31074</v>
      </c>
      <c r="AE30" s="607"/>
      <c r="AF30" s="607"/>
      <c r="AG30" s="607"/>
      <c r="AH30" s="607"/>
      <c r="AI30" s="607"/>
      <c r="AJ30" s="607"/>
      <c r="AK30" s="607"/>
      <c r="AL30" s="614">
        <v>0.4</v>
      </c>
      <c r="AM30" s="394"/>
      <c r="AN30" s="394"/>
      <c r="AO30" s="615"/>
      <c r="AP30" s="567" t="s">
        <v>9</v>
      </c>
      <c r="AQ30" s="568"/>
      <c r="AR30" s="568"/>
      <c r="AS30" s="568"/>
      <c r="AT30" s="651" t="s">
        <v>387</v>
      </c>
      <c r="AU30" s="46"/>
      <c r="AV30" s="46"/>
      <c r="AW30" s="46"/>
      <c r="AX30" s="593" t="s">
        <v>275</v>
      </c>
      <c r="AY30" s="594"/>
      <c r="AZ30" s="594"/>
      <c r="BA30" s="594"/>
      <c r="BB30" s="594"/>
      <c r="BC30" s="594"/>
      <c r="BD30" s="594"/>
      <c r="BE30" s="594"/>
      <c r="BF30" s="595"/>
      <c r="BG30" s="644">
        <v>98.9</v>
      </c>
      <c r="BH30" s="645"/>
      <c r="BI30" s="645"/>
      <c r="BJ30" s="645"/>
      <c r="BK30" s="645"/>
      <c r="BL30" s="645"/>
      <c r="BM30" s="602">
        <v>95.3</v>
      </c>
      <c r="BN30" s="645"/>
      <c r="BO30" s="645"/>
      <c r="BP30" s="645"/>
      <c r="BQ30" s="646"/>
      <c r="BR30" s="644">
        <v>98.8</v>
      </c>
      <c r="BS30" s="645"/>
      <c r="BT30" s="645"/>
      <c r="BU30" s="645"/>
      <c r="BV30" s="645"/>
      <c r="BW30" s="645"/>
      <c r="BX30" s="602">
        <v>94.6</v>
      </c>
      <c r="BY30" s="645"/>
      <c r="BZ30" s="645"/>
      <c r="CA30" s="645"/>
      <c r="CB30" s="646"/>
      <c r="CD30" s="576"/>
      <c r="CE30" s="500"/>
      <c r="CF30" s="611" t="s">
        <v>388</v>
      </c>
      <c r="CG30" s="612"/>
      <c r="CH30" s="612"/>
      <c r="CI30" s="612"/>
      <c r="CJ30" s="612"/>
      <c r="CK30" s="612"/>
      <c r="CL30" s="612"/>
      <c r="CM30" s="612"/>
      <c r="CN30" s="612"/>
      <c r="CO30" s="612"/>
      <c r="CP30" s="612"/>
      <c r="CQ30" s="613"/>
      <c r="CR30" s="604">
        <v>2283435</v>
      </c>
      <c r="CS30" s="388"/>
      <c r="CT30" s="388"/>
      <c r="CU30" s="388"/>
      <c r="CV30" s="388"/>
      <c r="CW30" s="388"/>
      <c r="CX30" s="388"/>
      <c r="CY30" s="605"/>
      <c r="CZ30" s="614">
        <v>16.7</v>
      </c>
      <c r="DA30" s="635"/>
      <c r="DB30" s="635"/>
      <c r="DC30" s="636"/>
      <c r="DD30" s="609">
        <v>2237139</v>
      </c>
      <c r="DE30" s="388"/>
      <c r="DF30" s="388"/>
      <c r="DG30" s="388"/>
      <c r="DH30" s="388"/>
      <c r="DI30" s="388"/>
      <c r="DJ30" s="388"/>
      <c r="DK30" s="605"/>
      <c r="DL30" s="609">
        <v>1650439</v>
      </c>
      <c r="DM30" s="388"/>
      <c r="DN30" s="388"/>
      <c r="DO30" s="388"/>
      <c r="DP30" s="388"/>
      <c r="DQ30" s="388"/>
      <c r="DR30" s="388"/>
      <c r="DS30" s="388"/>
      <c r="DT30" s="388"/>
      <c r="DU30" s="388"/>
      <c r="DV30" s="605"/>
      <c r="DW30" s="614">
        <v>17.8</v>
      </c>
      <c r="DX30" s="635"/>
      <c r="DY30" s="635"/>
      <c r="DZ30" s="635"/>
      <c r="EA30" s="635"/>
      <c r="EB30" s="635"/>
      <c r="EC30" s="637"/>
    </row>
    <row r="31" spans="2:133" ht="11.25" customHeight="1" x14ac:dyDescent="0.15">
      <c r="B31" s="611" t="s">
        <v>141</v>
      </c>
      <c r="C31" s="612"/>
      <c r="D31" s="612"/>
      <c r="E31" s="612"/>
      <c r="F31" s="612"/>
      <c r="G31" s="612"/>
      <c r="H31" s="612"/>
      <c r="I31" s="612"/>
      <c r="J31" s="612"/>
      <c r="K31" s="612"/>
      <c r="L31" s="612"/>
      <c r="M31" s="612"/>
      <c r="N31" s="612"/>
      <c r="O31" s="612"/>
      <c r="P31" s="612"/>
      <c r="Q31" s="613"/>
      <c r="R31" s="604">
        <v>39498</v>
      </c>
      <c r="S31" s="388"/>
      <c r="T31" s="388"/>
      <c r="U31" s="388"/>
      <c r="V31" s="388"/>
      <c r="W31" s="388"/>
      <c r="X31" s="388"/>
      <c r="Y31" s="605"/>
      <c r="Z31" s="606">
        <v>0.3</v>
      </c>
      <c r="AA31" s="606"/>
      <c r="AB31" s="606"/>
      <c r="AC31" s="606"/>
      <c r="AD31" s="607" t="s">
        <v>196</v>
      </c>
      <c r="AE31" s="607"/>
      <c r="AF31" s="607"/>
      <c r="AG31" s="607"/>
      <c r="AH31" s="607"/>
      <c r="AI31" s="607"/>
      <c r="AJ31" s="607"/>
      <c r="AK31" s="607"/>
      <c r="AL31" s="614" t="s">
        <v>196</v>
      </c>
      <c r="AM31" s="394"/>
      <c r="AN31" s="394"/>
      <c r="AO31" s="615"/>
      <c r="AP31" s="650"/>
      <c r="AQ31" s="554"/>
      <c r="AR31" s="554"/>
      <c r="AS31" s="554"/>
      <c r="AT31" s="652"/>
      <c r="AU31" s="8" t="s">
        <v>248</v>
      </c>
      <c r="AV31" s="8"/>
      <c r="AW31" s="8"/>
      <c r="AX31" s="611" t="s">
        <v>369</v>
      </c>
      <c r="AY31" s="612"/>
      <c r="AZ31" s="612"/>
      <c r="BA31" s="612"/>
      <c r="BB31" s="612"/>
      <c r="BC31" s="612"/>
      <c r="BD31" s="612"/>
      <c r="BE31" s="612"/>
      <c r="BF31" s="613"/>
      <c r="BG31" s="647">
        <v>99.3</v>
      </c>
      <c r="BH31" s="633"/>
      <c r="BI31" s="633"/>
      <c r="BJ31" s="633"/>
      <c r="BK31" s="633"/>
      <c r="BL31" s="633"/>
      <c r="BM31" s="394">
        <v>97.1</v>
      </c>
      <c r="BN31" s="648"/>
      <c r="BO31" s="648"/>
      <c r="BP31" s="648"/>
      <c r="BQ31" s="649"/>
      <c r="BR31" s="647">
        <v>99.3</v>
      </c>
      <c r="BS31" s="633"/>
      <c r="BT31" s="633"/>
      <c r="BU31" s="633"/>
      <c r="BV31" s="633"/>
      <c r="BW31" s="633"/>
      <c r="BX31" s="394">
        <v>96.6</v>
      </c>
      <c r="BY31" s="648"/>
      <c r="BZ31" s="648"/>
      <c r="CA31" s="648"/>
      <c r="CB31" s="649"/>
      <c r="CD31" s="576"/>
      <c r="CE31" s="500"/>
      <c r="CF31" s="611" t="s">
        <v>314</v>
      </c>
      <c r="CG31" s="612"/>
      <c r="CH31" s="612"/>
      <c r="CI31" s="612"/>
      <c r="CJ31" s="612"/>
      <c r="CK31" s="612"/>
      <c r="CL31" s="612"/>
      <c r="CM31" s="612"/>
      <c r="CN31" s="612"/>
      <c r="CO31" s="612"/>
      <c r="CP31" s="612"/>
      <c r="CQ31" s="613"/>
      <c r="CR31" s="604">
        <v>89808</v>
      </c>
      <c r="CS31" s="633"/>
      <c r="CT31" s="633"/>
      <c r="CU31" s="633"/>
      <c r="CV31" s="633"/>
      <c r="CW31" s="633"/>
      <c r="CX31" s="633"/>
      <c r="CY31" s="634"/>
      <c r="CZ31" s="614">
        <v>0.7</v>
      </c>
      <c r="DA31" s="635"/>
      <c r="DB31" s="635"/>
      <c r="DC31" s="636"/>
      <c r="DD31" s="609">
        <v>87631</v>
      </c>
      <c r="DE31" s="633"/>
      <c r="DF31" s="633"/>
      <c r="DG31" s="633"/>
      <c r="DH31" s="633"/>
      <c r="DI31" s="633"/>
      <c r="DJ31" s="633"/>
      <c r="DK31" s="634"/>
      <c r="DL31" s="609">
        <v>87452</v>
      </c>
      <c r="DM31" s="633"/>
      <c r="DN31" s="633"/>
      <c r="DO31" s="633"/>
      <c r="DP31" s="633"/>
      <c r="DQ31" s="633"/>
      <c r="DR31" s="633"/>
      <c r="DS31" s="633"/>
      <c r="DT31" s="633"/>
      <c r="DU31" s="633"/>
      <c r="DV31" s="634"/>
      <c r="DW31" s="614">
        <v>0.9</v>
      </c>
      <c r="DX31" s="635"/>
      <c r="DY31" s="635"/>
      <c r="DZ31" s="635"/>
      <c r="EA31" s="635"/>
      <c r="EB31" s="635"/>
      <c r="EC31" s="637"/>
    </row>
    <row r="32" spans="2:133" ht="11.25" customHeight="1" x14ac:dyDescent="0.15">
      <c r="B32" s="611" t="s">
        <v>389</v>
      </c>
      <c r="C32" s="612"/>
      <c r="D32" s="612"/>
      <c r="E32" s="612"/>
      <c r="F32" s="612"/>
      <c r="G32" s="612"/>
      <c r="H32" s="612"/>
      <c r="I32" s="612"/>
      <c r="J32" s="612"/>
      <c r="K32" s="612"/>
      <c r="L32" s="612"/>
      <c r="M32" s="612"/>
      <c r="N32" s="612"/>
      <c r="O32" s="612"/>
      <c r="P32" s="612"/>
      <c r="Q32" s="613"/>
      <c r="R32" s="604">
        <v>250010</v>
      </c>
      <c r="S32" s="388"/>
      <c r="T32" s="388"/>
      <c r="U32" s="388"/>
      <c r="V32" s="388"/>
      <c r="W32" s="388"/>
      <c r="X32" s="388"/>
      <c r="Y32" s="605"/>
      <c r="Z32" s="606">
        <v>1.8</v>
      </c>
      <c r="AA32" s="606"/>
      <c r="AB32" s="606"/>
      <c r="AC32" s="606"/>
      <c r="AD32" s="607" t="s">
        <v>196</v>
      </c>
      <c r="AE32" s="607"/>
      <c r="AF32" s="607"/>
      <c r="AG32" s="607"/>
      <c r="AH32" s="607"/>
      <c r="AI32" s="607"/>
      <c r="AJ32" s="607"/>
      <c r="AK32" s="607"/>
      <c r="AL32" s="614" t="s">
        <v>196</v>
      </c>
      <c r="AM32" s="394"/>
      <c r="AN32" s="394"/>
      <c r="AO32" s="615"/>
      <c r="AP32" s="570"/>
      <c r="AQ32" s="571"/>
      <c r="AR32" s="571"/>
      <c r="AS32" s="571"/>
      <c r="AT32" s="653"/>
      <c r="AU32" s="47"/>
      <c r="AV32" s="47"/>
      <c r="AW32" s="47"/>
      <c r="AX32" s="617" t="s">
        <v>158</v>
      </c>
      <c r="AY32" s="618"/>
      <c r="AZ32" s="618"/>
      <c r="BA32" s="618"/>
      <c r="BB32" s="618"/>
      <c r="BC32" s="618"/>
      <c r="BD32" s="618"/>
      <c r="BE32" s="618"/>
      <c r="BF32" s="619"/>
      <c r="BG32" s="654">
        <v>98.4</v>
      </c>
      <c r="BH32" s="655"/>
      <c r="BI32" s="655"/>
      <c r="BJ32" s="655"/>
      <c r="BK32" s="655"/>
      <c r="BL32" s="655"/>
      <c r="BM32" s="656">
        <v>93.4</v>
      </c>
      <c r="BN32" s="655"/>
      <c r="BO32" s="655"/>
      <c r="BP32" s="655"/>
      <c r="BQ32" s="657"/>
      <c r="BR32" s="654">
        <v>98.2</v>
      </c>
      <c r="BS32" s="655"/>
      <c r="BT32" s="655"/>
      <c r="BU32" s="655"/>
      <c r="BV32" s="655"/>
      <c r="BW32" s="655"/>
      <c r="BX32" s="656">
        <v>92.5</v>
      </c>
      <c r="BY32" s="655"/>
      <c r="BZ32" s="655"/>
      <c r="CA32" s="655"/>
      <c r="CB32" s="657"/>
      <c r="CD32" s="577"/>
      <c r="CE32" s="579"/>
      <c r="CF32" s="611" t="s">
        <v>391</v>
      </c>
      <c r="CG32" s="612"/>
      <c r="CH32" s="612"/>
      <c r="CI32" s="612"/>
      <c r="CJ32" s="612"/>
      <c r="CK32" s="612"/>
      <c r="CL32" s="612"/>
      <c r="CM32" s="612"/>
      <c r="CN32" s="612"/>
      <c r="CO32" s="612"/>
      <c r="CP32" s="612"/>
      <c r="CQ32" s="613"/>
      <c r="CR32" s="604" t="s">
        <v>196</v>
      </c>
      <c r="CS32" s="388"/>
      <c r="CT32" s="388"/>
      <c r="CU32" s="388"/>
      <c r="CV32" s="388"/>
      <c r="CW32" s="388"/>
      <c r="CX32" s="388"/>
      <c r="CY32" s="605"/>
      <c r="CZ32" s="614" t="s">
        <v>196</v>
      </c>
      <c r="DA32" s="635"/>
      <c r="DB32" s="635"/>
      <c r="DC32" s="636"/>
      <c r="DD32" s="609" t="s">
        <v>196</v>
      </c>
      <c r="DE32" s="388"/>
      <c r="DF32" s="388"/>
      <c r="DG32" s="388"/>
      <c r="DH32" s="388"/>
      <c r="DI32" s="388"/>
      <c r="DJ32" s="388"/>
      <c r="DK32" s="605"/>
      <c r="DL32" s="609" t="s">
        <v>196</v>
      </c>
      <c r="DM32" s="388"/>
      <c r="DN32" s="388"/>
      <c r="DO32" s="388"/>
      <c r="DP32" s="388"/>
      <c r="DQ32" s="388"/>
      <c r="DR32" s="388"/>
      <c r="DS32" s="388"/>
      <c r="DT32" s="388"/>
      <c r="DU32" s="388"/>
      <c r="DV32" s="605"/>
      <c r="DW32" s="614" t="s">
        <v>196</v>
      </c>
      <c r="DX32" s="635"/>
      <c r="DY32" s="635"/>
      <c r="DZ32" s="635"/>
      <c r="EA32" s="635"/>
      <c r="EB32" s="635"/>
      <c r="EC32" s="637"/>
    </row>
    <row r="33" spans="2:133" ht="11.25" customHeight="1" x14ac:dyDescent="0.15">
      <c r="B33" s="611" t="s">
        <v>370</v>
      </c>
      <c r="C33" s="612"/>
      <c r="D33" s="612"/>
      <c r="E33" s="612"/>
      <c r="F33" s="612"/>
      <c r="G33" s="612"/>
      <c r="H33" s="612"/>
      <c r="I33" s="612"/>
      <c r="J33" s="612"/>
      <c r="K33" s="612"/>
      <c r="L33" s="612"/>
      <c r="M33" s="612"/>
      <c r="N33" s="612"/>
      <c r="O33" s="612"/>
      <c r="P33" s="612"/>
      <c r="Q33" s="613"/>
      <c r="R33" s="604">
        <v>187828</v>
      </c>
      <c r="S33" s="388"/>
      <c r="T33" s="388"/>
      <c r="U33" s="388"/>
      <c r="V33" s="388"/>
      <c r="W33" s="388"/>
      <c r="X33" s="388"/>
      <c r="Y33" s="605"/>
      <c r="Z33" s="606">
        <v>1.3</v>
      </c>
      <c r="AA33" s="606"/>
      <c r="AB33" s="606"/>
      <c r="AC33" s="606"/>
      <c r="AD33" s="607" t="s">
        <v>196</v>
      </c>
      <c r="AE33" s="607"/>
      <c r="AF33" s="607"/>
      <c r="AG33" s="607"/>
      <c r="AH33" s="607"/>
      <c r="AI33" s="607"/>
      <c r="AJ33" s="607"/>
      <c r="AK33" s="607"/>
      <c r="AL33" s="614" t="s">
        <v>196</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392</v>
      </c>
      <c r="CE33" s="612"/>
      <c r="CF33" s="612"/>
      <c r="CG33" s="612"/>
      <c r="CH33" s="612"/>
      <c r="CI33" s="612"/>
      <c r="CJ33" s="612"/>
      <c r="CK33" s="612"/>
      <c r="CL33" s="612"/>
      <c r="CM33" s="612"/>
      <c r="CN33" s="612"/>
      <c r="CO33" s="612"/>
      <c r="CP33" s="612"/>
      <c r="CQ33" s="613"/>
      <c r="CR33" s="604">
        <v>5473842</v>
      </c>
      <c r="CS33" s="633"/>
      <c r="CT33" s="633"/>
      <c r="CU33" s="633"/>
      <c r="CV33" s="633"/>
      <c r="CW33" s="633"/>
      <c r="CX33" s="633"/>
      <c r="CY33" s="634"/>
      <c r="CZ33" s="614">
        <v>40</v>
      </c>
      <c r="DA33" s="635"/>
      <c r="DB33" s="635"/>
      <c r="DC33" s="636"/>
      <c r="DD33" s="609">
        <v>4282082</v>
      </c>
      <c r="DE33" s="633"/>
      <c r="DF33" s="633"/>
      <c r="DG33" s="633"/>
      <c r="DH33" s="633"/>
      <c r="DI33" s="633"/>
      <c r="DJ33" s="633"/>
      <c r="DK33" s="634"/>
      <c r="DL33" s="609">
        <v>3727183</v>
      </c>
      <c r="DM33" s="633"/>
      <c r="DN33" s="633"/>
      <c r="DO33" s="633"/>
      <c r="DP33" s="633"/>
      <c r="DQ33" s="633"/>
      <c r="DR33" s="633"/>
      <c r="DS33" s="633"/>
      <c r="DT33" s="633"/>
      <c r="DU33" s="633"/>
      <c r="DV33" s="634"/>
      <c r="DW33" s="614">
        <v>40.200000000000003</v>
      </c>
      <c r="DX33" s="635"/>
      <c r="DY33" s="635"/>
      <c r="DZ33" s="635"/>
      <c r="EA33" s="635"/>
      <c r="EB33" s="635"/>
      <c r="EC33" s="637"/>
    </row>
    <row r="34" spans="2:133" ht="11.25" customHeight="1" x14ac:dyDescent="0.15">
      <c r="B34" s="611" t="s">
        <v>393</v>
      </c>
      <c r="C34" s="612"/>
      <c r="D34" s="612"/>
      <c r="E34" s="612"/>
      <c r="F34" s="612"/>
      <c r="G34" s="612"/>
      <c r="H34" s="612"/>
      <c r="I34" s="612"/>
      <c r="J34" s="612"/>
      <c r="K34" s="612"/>
      <c r="L34" s="612"/>
      <c r="M34" s="612"/>
      <c r="N34" s="612"/>
      <c r="O34" s="612"/>
      <c r="P34" s="612"/>
      <c r="Q34" s="613"/>
      <c r="R34" s="604">
        <v>351973</v>
      </c>
      <c r="S34" s="388"/>
      <c r="T34" s="388"/>
      <c r="U34" s="388"/>
      <c r="V34" s="388"/>
      <c r="W34" s="388"/>
      <c r="X34" s="388"/>
      <c r="Y34" s="605"/>
      <c r="Z34" s="606">
        <v>2.5</v>
      </c>
      <c r="AA34" s="606"/>
      <c r="AB34" s="606"/>
      <c r="AC34" s="606"/>
      <c r="AD34" s="607">
        <v>1401</v>
      </c>
      <c r="AE34" s="607"/>
      <c r="AF34" s="607"/>
      <c r="AG34" s="607"/>
      <c r="AH34" s="607"/>
      <c r="AI34" s="607"/>
      <c r="AJ34" s="607"/>
      <c r="AK34" s="607"/>
      <c r="AL34" s="614">
        <v>0</v>
      </c>
      <c r="AM34" s="394"/>
      <c r="AN34" s="394"/>
      <c r="AO34" s="615"/>
      <c r="AP34" s="18"/>
      <c r="AQ34" s="382" t="s">
        <v>395</v>
      </c>
      <c r="AR34" s="383"/>
      <c r="AS34" s="383"/>
      <c r="AT34" s="383"/>
      <c r="AU34" s="383"/>
      <c r="AV34" s="383"/>
      <c r="AW34" s="383"/>
      <c r="AX34" s="383"/>
      <c r="AY34" s="383"/>
      <c r="AZ34" s="383"/>
      <c r="BA34" s="383"/>
      <c r="BB34" s="383"/>
      <c r="BC34" s="383"/>
      <c r="BD34" s="383"/>
      <c r="BE34" s="383"/>
      <c r="BF34" s="432"/>
      <c r="BG34" s="382" t="s">
        <v>203</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396</v>
      </c>
      <c r="CE34" s="612"/>
      <c r="CF34" s="612"/>
      <c r="CG34" s="612"/>
      <c r="CH34" s="612"/>
      <c r="CI34" s="612"/>
      <c r="CJ34" s="612"/>
      <c r="CK34" s="612"/>
      <c r="CL34" s="612"/>
      <c r="CM34" s="612"/>
      <c r="CN34" s="612"/>
      <c r="CO34" s="612"/>
      <c r="CP34" s="612"/>
      <c r="CQ34" s="613"/>
      <c r="CR34" s="604">
        <v>2235796</v>
      </c>
      <c r="CS34" s="388"/>
      <c r="CT34" s="388"/>
      <c r="CU34" s="388"/>
      <c r="CV34" s="388"/>
      <c r="CW34" s="388"/>
      <c r="CX34" s="388"/>
      <c r="CY34" s="605"/>
      <c r="CZ34" s="614">
        <v>16.3</v>
      </c>
      <c r="DA34" s="635"/>
      <c r="DB34" s="635"/>
      <c r="DC34" s="636"/>
      <c r="DD34" s="609">
        <v>1690271</v>
      </c>
      <c r="DE34" s="388"/>
      <c r="DF34" s="388"/>
      <c r="DG34" s="388"/>
      <c r="DH34" s="388"/>
      <c r="DI34" s="388"/>
      <c r="DJ34" s="388"/>
      <c r="DK34" s="605"/>
      <c r="DL34" s="609">
        <v>1488789</v>
      </c>
      <c r="DM34" s="388"/>
      <c r="DN34" s="388"/>
      <c r="DO34" s="388"/>
      <c r="DP34" s="388"/>
      <c r="DQ34" s="388"/>
      <c r="DR34" s="388"/>
      <c r="DS34" s="388"/>
      <c r="DT34" s="388"/>
      <c r="DU34" s="388"/>
      <c r="DV34" s="605"/>
      <c r="DW34" s="614">
        <v>16.100000000000001</v>
      </c>
      <c r="DX34" s="635"/>
      <c r="DY34" s="635"/>
      <c r="DZ34" s="635"/>
      <c r="EA34" s="635"/>
      <c r="EB34" s="635"/>
      <c r="EC34" s="637"/>
    </row>
    <row r="35" spans="2:133" ht="11.25" customHeight="1" x14ac:dyDescent="0.15">
      <c r="B35" s="611" t="s">
        <v>398</v>
      </c>
      <c r="C35" s="612"/>
      <c r="D35" s="612"/>
      <c r="E35" s="612"/>
      <c r="F35" s="612"/>
      <c r="G35" s="612"/>
      <c r="H35" s="612"/>
      <c r="I35" s="612"/>
      <c r="J35" s="612"/>
      <c r="K35" s="612"/>
      <c r="L35" s="612"/>
      <c r="M35" s="612"/>
      <c r="N35" s="612"/>
      <c r="O35" s="612"/>
      <c r="P35" s="612"/>
      <c r="Q35" s="613"/>
      <c r="R35" s="604">
        <v>1204067</v>
      </c>
      <c r="S35" s="388"/>
      <c r="T35" s="388"/>
      <c r="U35" s="388"/>
      <c r="V35" s="388"/>
      <c r="W35" s="388"/>
      <c r="X35" s="388"/>
      <c r="Y35" s="605"/>
      <c r="Z35" s="606">
        <v>8.6</v>
      </c>
      <c r="AA35" s="606"/>
      <c r="AB35" s="606"/>
      <c r="AC35" s="606"/>
      <c r="AD35" s="607" t="s">
        <v>196</v>
      </c>
      <c r="AE35" s="607"/>
      <c r="AF35" s="607"/>
      <c r="AG35" s="607"/>
      <c r="AH35" s="607"/>
      <c r="AI35" s="607"/>
      <c r="AJ35" s="607"/>
      <c r="AK35" s="607"/>
      <c r="AL35" s="614" t="s">
        <v>196</v>
      </c>
      <c r="AM35" s="394"/>
      <c r="AN35" s="394"/>
      <c r="AO35" s="615"/>
      <c r="AP35" s="18"/>
      <c r="AQ35" s="660" t="s">
        <v>382</v>
      </c>
      <c r="AR35" s="661"/>
      <c r="AS35" s="661"/>
      <c r="AT35" s="661"/>
      <c r="AU35" s="661"/>
      <c r="AV35" s="661"/>
      <c r="AW35" s="661"/>
      <c r="AX35" s="661"/>
      <c r="AY35" s="662"/>
      <c r="AZ35" s="596">
        <v>1883898</v>
      </c>
      <c r="BA35" s="597"/>
      <c r="BB35" s="597"/>
      <c r="BC35" s="597"/>
      <c r="BD35" s="597"/>
      <c r="BE35" s="597"/>
      <c r="BF35" s="663"/>
      <c r="BG35" s="593" t="s">
        <v>399</v>
      </c>
      <c r="BH35" s="594"/>
      <c r="BI35" s="594"/>
      <c r="BJ35" s="594"/>
      <c r="BK35" s="594"/>
      <c r="BL35" s="594"/>
      <c r="BM35" s="594"/>
      <c r="BN35" s="594"/>
      <c r="BO35" s="594"/>
      <c r="BP35" s="594"/>
      <c r="BQ35" s="594"/>
      <c r="BR35" s="594"/>
      <c r="BS35" s="594"/>
      <c r="BT35" s="594"/>
      <c r="BU35" s="595"/>
      <c r="BV35" s="596">
        <v>34852</v>
      </c>
      <c r="BW35" s="597"/>
      <c r="BX35" s="597"/>
      <c r="BY35" s="597"/>
      <c r="BZ35" s="597"/>
      <c r="CA35" s="597"/>
      <c r="CB35" s="663"/>
      <c r="CD35" s="611" t="s">
        <v>400</v>
      </c>
      <c r="CE35" s="612"/>
      <c r="CF35" s="612"/>
      <c r="CG35" s="612"/>
      <c r="CH35" s="612"/>
      <c r="CI35" s="612"/>
      <c r="CJ35" s="612"/>
      <c r="CK35" s="612"/>
      <c r="CL35" s="612"/>
      <c r="CM35" s="612"/>
      <c r="CN35" s="612"/>
      <c r="CO35" s="612"/>
      <c r="CP35" s="612"/>
      <c r="CQ35" s="613"/>
      <c r="CR35" s="604">
        <v>206417</v>
      </c>
      <c r="CS35" s="633"/>
      <c r="CT35" s="633"/>
      <c r="CU35" s="633"/>
      <c r="CV35" s="633"/>
      <c r="CW35" s="633"/>
      <c r="CX35" s="633"/>
      <c r="CY35" s="634"/>
      <c r="CZ35" s="614">
        <v>1.5</v>
      </c>
      <c r="DA35" s="635"/>
      <c r="DB35" s="635"/>
      <c r="DC35" s="636"/>
      <c r="DD35" s="609">
        <v>182061</v>
      </c>
      <c r="DE35" s="633"/>
      <c r="DF35" s="633"/>
      <c r="DG35" s="633"/>
      <c r="DH35" s="633"/>
      <c r="DI35" s="633"/>
      <c r="DJ35" s="633"/>
      <c r="DK35" s="634"/>
      <c r="DL35" s="609">
        <v>177292</v>
      </c>
      <c r="DM35" s="633"/>
      <c r="DN35" s="633"/>
      <c r="DO35" s="633"/>
      <c r="DP35" s="633"/>
      <c r="DQ35" s="633"/>
      <c r="DR35" s="633"/>
      <c r="DS35" s="633"/>
      <c r="DT35" s="633"/>
      <c r="DU35" s="633"/>
      <c r="DV35" s="634"/>
      <c r="DW35" s="614">
        <v>1.9</v>
      </c>
      <c r="DX35" s="635"/>
      <c r="DY35" s="635"/>
      <c r="DZ35" s="635"/>
      <c r="EA35" s="635"/>
      <c r="EB35" s="635"/>
      <c r="EC35" s="637"/>
    </row>
    <row r="36" spans="2:133" ht="11.25" customHeight="1" x14ac:dyDescent="0.15">
      <c r="B36" s="611" t="s">
        <v>403</v>
      </c>
      <c r="C36" s="612"/>
      <c r="D36" s="612"/>
      <c r="E36" s="612"/>
      <c r="F36" s="612"/>
      <c r="G36" s="612"/>
      <c r="H36" s="612"/>
      <c r="I36" s="612"/>
      <c r="J36" s="612"/>
      <c r="K36" s="612"/>
      <c r="L36" s="612"/>
      <c r="M36" s="612"/>
      <c r="N36" s="612"/>
      <c r="O36" s="612"/>
      <c r="P36" s="612"/>
      <c r="Q36" s="613"/>
      <c r="R36" s="604" t="s">
        <v>196</v>
      </c>
      <c r="S36" s="388"/>
      <c r="T36" s="388"/>
      <c r="U36" s="388"/>
      <c r="V36" s="388"/>
      <c r="W36" s="388"/>
      <c r="X36" s="388"/>
      <c r="Y36" s="605"/>
      <c r="Z36" s="606" t="s">
        <v>196</v>
      </c>
      <c r="AA36" s="606"/>
      <c r="AB36" s="606"/>
      <c r="AC36" s="606"/>
      <c r="AD36" s="607" t="s">
        <v>196</v>
      </c>
      <c r="AE36" s="607"/>
      <c r="AF36" s="607"/>
      <c r="AG36" s="607"/>
      <c r="AH36" s="607"/>
      <c r="AI36" s="607"/>
      <c r="AJ36" s="607"/>
      <c r="AK36" s="607"/>
      <c r="AL36" s="614" t="s">
        <v>196</v>
      </c>
      <c r="AM36" s="394"/>
      <c r="AN36" s="394"/>
      <c r="AO36" s="615"/>
      <c r="AQ36" s="658" t="s">
        <v>404</v>
      </c>
      <c r="AR36" s="391"/>
      <c r="AS36" s="391"/>
      <c r="AT36" s="391"/>
      <c r="AU36" s="391"/>
      <c r="AV36" s="391"/>
      <c r="AW36" s="391"/>
      <c r="AX36" s="391"/>
      <c r="AY36" s="659"/>
      <c r="AZ36" s="604">
        <v>820240</v>
      </c>
      <c r="BA36" s="388"/>
      <c r="BB36" s="388"/>
      <c r="BC36" s="388"/>
      <c r="BD36" s="633"/>
      <c r="BE36" s="633"/>
      <c r="BF36" s="649"/>
      <c r="BG36" s="611" t="s">
        <v>406</v>
      </c>
      <c r="BH36" s="612"/>
      <c r="BI36" s="612"/>
      <c r="BJ36" s="612"/>
      <c r="BK36" s="612"/>
      <c r="BL36" s="612"/>
      <c r="BM36" s="612"/>
      <c r="BN36" s="612"/>
      <c r="BO36" s="612"/>
      <c r="BP36" s="612"/>
      <c r="BQ36" s="612"/>
      <c r="BR36" s="612"/>
      <c r="BS36" s="612"/>
      <c r="BT36" s="612"/>
      <c r="BU36" s="613"/>
      <c r="BV36" s="604">
        <v>11969</v>
      </c>
      <c r="BW36" s="388"/>
      <c r="BX36" s="388"/>
      <c r="BY36" s="388"/>
      <c r="BZ36" s="388"/>
      <c r="CA36" s="388"/>
      <c r="CB36" s="610"/>
      <c r="CD36" s="611" t="s">
        <v>30</v>
      </c>
      <c r="CE36" s="612"/>
      <c r="CF36" s="612"/>
      <c r="CG36" s="612"/>
      <c r="CH36" s="612"/>
      <c r="CI36" s="612"/>
      <c r="CJ36" s="612"/>
      <c r="CK36" s="612"/>
      <c r="CL36" s="612"/>
      <c r="CM36" s="612"/>
      <c r="CN36" s="612"/>
      <c r="CO36" s="612"/>
      <c r="CP36" s="612"/>
      <c r="CQ36" s="613"/>
      <c r="CR36" s="604">
        <v>937666</v>
      </c>
      <c r="CS36" s="388"/>
      <c r="CT36" s="388"/>
      <c r="CU36" s="388"/>
      <c r="CV36" s="388"/>
      <c r="CW36" s="388"/>
      <c r="CX36" s="388"/>
      <c r="CY36" s="605"/>
      <c r="CZ36" s="614">
        <v>6.9</v>
      </c>
      <c r="DA36" s="635"/>
      <c r="DB36" s="635"/>
      <c r="DC36" s="636"/>
      <c r="DD36" s="609">
        <v>638767</v>
      </c>
      <c r="DE36" s="388"/>
      <c r="DF36" s="388"/>
      <c r="DG36" s="388"/>
      <c r="DH36" s="388"/>
      <c r="DI36" s="388"/>
      <c r="DJ36" s="388"/>
      <c r="DK36" s="605"/>
      <c r="DL36" s="609">
        <v>411334</v>
      </c>
      <c r="DM36" s="388"/>
      <c r="DN36" s="388"/>
      <c r="DO36" s="388"/>
      <c r="DP36" s="388"/>
      <c r="DQ36" s="388"/>
      <c r="DR36" s="388"/>
      <c r="DS36" s="388"/>
      <c r="DT36" s="388"/>
      <c r="DU36" s="388"/>
      <c r="DV36" s="605"/>
      <c r="DW36" s="614">
        <v>4.4000000000000004</v>
      </c>
      <c r="DX36" s="635"/>
      <c r="DY36" s="635"/>
      <c r="DZ36" s="635"/>
      <c r="EA36" s="635"/>
      <c r="EB36" s="635"/>
      <c r="EC36" s="637"/>
    </row>
    <row r="37" spans="2:133" ht="11.25" customHeight="1" x14ac:dyDescent="0.15">
      <c r="B37" s="611" t="s">
        <v>407</v>
      </c>
      <c r="C37" s="612"/>
      <c r="D37" s="612"/>
      <c r="E37" s="612"/>
      <c r="F37" s="612"/>
      <c r="G37" s="612"/>
      <c r="H37" s="612"/>
      <c r="I37" s="612"/>
      <c r="J37" s="612"/>
      <c r="K37" s="612"/>
      <c r="L37" s="612"/>
      <c r="M37" s="612"/>
      <c r="N37" s="612"/>
      <c r="O37" s="612"/>
      <c r="P37" s="612"/>
      <c r="Q37" s="613"/>
      <c r="R37" s="604">
        <v>432267</v>
      </c>
      <c r="S37" s="388"/>
      <c r="T37" s="388"/>
      <c r="U37" s="388"/>
      <c r="V37" s="388"/>
      <c r="W37" s="388"/>
      <c r="X37" s="388"/>
      <c r="Y37" s="605"/>
      <c r="Z37" s="606">
        <v>3.1</v>
      </c>
      <c r="AA37" s="606"/>
      <c r="AB37" s="606"/>
      <c r="AC37" s="606"/>
      <c r="AD37" s="607" t="s">
        <v>196</v>
      </c>
      <c r="AE37" s="607"/>
      <c r="AF37" s="607"/>
      <c r="AG37" s="607"/>
      <c r="AH37" s="607"/>
      <c r="AI37" s="607"/>
      <c r="AJ37" s="607"/>
      <c r="AK37" s="607"/>
      <c r="AL37" s="614" t="s">
        <v>196</v>
      </c>
      <c r="AM37" s="394"/>
      <c r="AN37" s="394"/>
      <c r="AO37" s="615"/>
      <c r="AQ37" s="658" t="s">
        <v>307</v>
      </c>
      <c r="AR37" s="391"/>
      <c r="AS37" s="391"/>
      <c r="AT37" s="391"/>
      <c r="AU37" s="391"/>
      <c r="AV37" s="391"/>
      <c r="AW37" s="391"/>
      <c r="AX37" s="391"/>
      <c r="AY37" s="659"/>
      <c r="AZ37" s="604">
        <v>26984</v>
      </c>
      <c r="BA37" s="388"/>
      <c r="BB37" s="388"/>
      <c r="BC37" s="388"/>
      <c r="BD37" s="633"/>
      <c r="BE37" s="633"/>
      <c r="BF37" s="649"/>
      <c r="BG37" s="611" t="s">
        <v>410</v>
      </c>
      <c r="BH37" s="612"/>
      <c r="BI37" s="612"/>
      <c r="BJ37" s="612"/>
      <c r="BK37" s="612"/>
      <c r="BL37" s="612"/>
      <c r="BM37" s="612"/>
      <c r="BN37" s="612"/>
      <c r="BO37" s="612"/>
      <c r="BP37" s="612"/>
      <c r="BQ37" s="612"/>
      <c r="BR37" s="612"/>
      <c r="BS37" s="612"/>
      <c r="BT37" s="612"/>
      <c r="BU37" s="613"/>
      <c r="BV37" s="604">
        <v>3602</v>
      </c>
      <c r="BW37" s="388"/>
      <c r="BX37" s="388"/>
      <c r="BY37" s="388"/>
      <c r="BZ37" s="388"/>
      <c r="CA37" s="388"/>
      <c r="CB37" s="610"/>
      <c r="CD37" s="611" t="s">
        <v>157</v>
      </c>
      <c r="CE37" s="612"/>
      <c r="CF37" s="612"/>
      <c r="CG37" s="612"/>
      <c r="CH37" s="612"/>
      <c r="CI37" s="612"/>
      <c r="CJ37" s="612"/>
      <c r="CK37" s="612"/>
      <c r="CL37" s="612"/>
      <c r="CM37" s="612"/>
      <c r="CN37" s="612"/>
      <c r="CO37" s="612"/>
      <c r="CP37" s="612"/>
      <c r="CQ37" s="613"/>
      <c r="CR37" s="604">
        <v>169632</v>
      </c>
      <c r="CS37" s="633"/>
      <c r="CT37" s="633"/>
      <c r="CU37" s="633"/>
      <c r="CV37" s="633"/>
      <c r="CW37" s="633"/>
      <c r="CX37" s="633"/>
      <c r="CY37" s="634"/>
      <c r="CZ37" s="614">
        <v>1.2</v>
      </c>
      <c r="DA37" s="635"/>
      <c r="DB37" s="635"/>
      <c r="DC37" s="636"/>
      <c r="DD37" s="609">
        <v>164191</v>
      </c>
      <c r="DE37" s="633"/>
      <c r="DF37" s="633"/>
      <c r="DG37" s="633"/>
      <c r="DH37" s="633"/>
      <c r="DI37" s="633"/>
      <c r="DJ37" s="633"/>
      <c r="DK37" s="634"/>
      <c r="DL37" s="609">
        <v>164191</v>
      </c>
      <c r="DM37" s="633"/>
      <c r="DN37" s="633"/>
      <c r="DO37" s="633"/>
      <c r="DP37" s="633"/>
      <c r="DQ37" s="633"/>
      <c r="DR37" s="633"/>
      <c r="DS37" s="633"/>
      <c r="DT37" s="633"/>
      <c r="DU37" s="633"/>
      <c r="DV37" s="634"/>
      <c r="DW37" s="614">
        <v>1.8</v>
      </c>
      <c r="DX37" s="635"/>
      <c r="DY37" s="635"/>
      <c r="DZ37" s="635"/>
      <c r="EA37" s="635"/>
      <c r="EB37" s="635"/>
      <c r="EC37" s="637"/>
    </row>
    <row r="38" spans="2:133" ht="11.25" customHeight="1" x14ac:dyDescent="0.15">
      <c r="B38" s="617" t="s">
        <v>408</v>
      </c>
      <c r="C38" s="618"/>
      <c r="D38" s="618"/>
      <c r="E38" s="618"/>
      <c r="F38" s="618"/>
      <c r="G38" s="618"/>
      <c r="H38" s="618"/>
      <c r="I38" s="618"/>
      <c r="J38" s="618"/>
      <c r="K38" s="618"/>
      <c r="L38" s="618"/>
      <c r="M38" s="618"/>
      <c r="N38" s="618"/>
      <c r="O38" s="618"/>
      <c r="P38" s="618"/>
      <c r="Q38" s="619"/>
      <c r="R38" s="664">
        <v>13953545</v>
      </c>
      <c r="S38" s="665"/>
      <c r="T38" s="665"/>
      <c r="U38" s="665"/>
      <c r="V38" s="665"/>
      <c r="W38" s="665"/>
      <c r="X38" s="665"/>
      <c r="Y38" s="666"/>
      <c r="Z38" s="667">
        <v>100</v>
      </c>
      <c r="AA38" s="667"/>
      <c r="AB38" s="667"/>
      <c r="AC38" s="667"/>
      <c r="AD38" s="668">
        <v>8827853</v>
      </c>
      <c r="AE38" s="668"/>
      <c r="AF38" s="668"/>
      <c r="AG38" s="668"/>
      <c r="AH38" s="668"/>
      <c r="AI38" s="668"/>
      <c r="AJ38" s="668"/>
      <c r="AK38" s="668"/>
      <c r="AL38" s="669">
        <v>100</v>
      </c>
      <c r="AM38" s="656"/>
      <c r="AN38" s="656"/>
      <c r="AO38" s="670"/>
      <c r="AQ38" s="658" t="s">
        <v>411</v>
      </c>
      <c r="AR38" s="391"/>
      <c r="AS38" s="391"/>
      <c r="AT38" s="391"/>
      <c r="AU38" s="391"/>
      <c r="AV38" s="391"/>
      <c r="AW38" s="391"/>
      <c r="AX38" s="391"/>
      <c r="AY38" s="659"/>
      <c r="AZ38" s="604">
        <v>240</v>
      </c>
      <c r="BA38" s="388"/>
      <c r="BB38" s="388"/>
      <c r="BC38" s="388"/>
      <c r="BD38" s="633"/>
      <c r="BE38" s="633"/>
      <c r="BF38" s="649"/>
      <c r="BG38" s="611" t="s">
        <v>333</v>
      </c>
      <c r="BH38" s="612"/>
      <c r="BI38" s="612"/>
      <c r="BJ38" s="612"/>
      <c r="BK38" s="612"/>
      <c r="BL38" s="612"/>
      <c r="BM38" s="612"/>
      <c r="BN38" s="612"/>
      <c r="BO38" s="612"/>
      <c r="BP38" s="612"/>
      <c r="BQ38" s="612"/>
      <c r="BR38" s="612"/>
      <c r="BS38" s="612"/>
      <c r="BT38" s="612"/>
      <c r="BU38" s="613"/>
      <c r="BV38" s="604">
        <v>5834</v>
      </c>
      <c r="BW38" s="388"/>
      <c r="BX38" s="388"/>
      <c r="BY38" s="388"/>
      <c r="BZ38" s="388"/>
      <c r="CA38" s="388"/>
      <c r="CB38" s="610"/>
      <c r="CD38" s="611" t="s">
        <v>413</v>
      </c>
      <c r="CE38" s="612"/>
      <c r="CF38" s="612"/>
      <c r="CG38" s="612"/>
      <c r="CH38" s="612"/>
      <c r="CI38" s="612"/>
      <c r="CJ38" s="612"/>
      <c r="CK38" s="612"/>
      <c r="CL38" s="612"/>
      <c r="CM38" s="612"/>
      <c r="CN38" s="612"/>
      <c r="CO38" s="612"/>
      <c r="CP38" s="612"/>
      <c r="CQ38" s="613"/>
      <c r="CR38" s="604">
        <v>1856674</v>
      </c>
      <c r="CS38" s="388"/>
      <c r="CT38" s="388"/>
      <c r="CU38" s="388"/>
      <c r="CV38" s="388"/>
      <c r="CW38" s="388"/>
      <c r="CX38" s="388"/>
      <c r="CY38" s="605"/>
      <c r="CZ38" s="614">
        <v>13.6</v>
      </c>
      <c r="DA38" s="635"/>
      <c r="DB38" s="635"/>
      <c r="DC38" s="636"/>
      <c r="DD38" s="609">
        <v>1700152</v>
      </c>
      <c r="DE38" s="388"/>
      <c r="DF38" s="388"/>
      <c r="DG38" s="388"/>
      <c r="DH38" s="388"/>
      <c r="DI38" s="388"/>
      <c r="DJ38" s="388"/>
      <c r="DK38" s="605"/>
      <c r="DL38" s="609">
        <v>1631422</v>
      </c>
      <c r="DM38" s="388"/>
      <c r="DN38" s="388"/>
      <c r="DO38" s="388"/>
      <c r="DP38" s="388"/>
      <c r="DQ38" s="388"/>
      <c r="DR38" s="388"/>
      <c r="DS38" s="388"/>
      <c r="DT38" s="388"/>
      <c r="DU38" s="388"/>
      <c r="DV38" s="605"/>
      <c r="DW38" s="614">
        <v>17.600000000000001</v>
      </c>
      <c r="DX38" s="635"/>
      <c r="DY38" s="635"/>
      <c r="DZ38" s="635"/>
      <c r="EA38" s="635"/>
      <c r="EB38" s="635"/>
      <c r="EC38" s="637"/>
    </row>
    <row r="39" spans="2:133" ht="11.25" customHeight="1" x14ac:dyDescent="0.15">
      <c r="AQ39" s="658" t="s">
        <v>414</v>
      </c>
      <c r="AR39" s="391"/>
      <c r="AS39" s="391"/>
      <c r="AT39" s="391"/>
      <c r="AU39" s="391"/>
      <c r="AV39" s="391"/>
      <c r="AW39" s="391"/>
      <c r="AX39" s="391"/>
      <c r="AY39" s="659"/>
      <c r="AZ39" s="604" t="s">
        <v>196</v>
      </c>
      <c r="BA39" s="388"/>
      <c r="BB39" s="388"/>
      <c r="BC39" s="388"/>
      <c r="BD39" s="633"/>
      <c r="BE39" s="633"/>
      <c r="BF39" s="649"/>
      <c r="BG39" s="650" t="s">
        <v>58</v>
      </c>
      <c r="BH39" s="554"/>
      <c r="BI39" s="554"/>
      <c r="BJ39" s="554"/>
      <c r="BK39" s="554"/>
      <c r="BL39" s="7"/>
      <c r="BM39" s="612" t="s">
        <v>415</v>
      </c>
      <c r="BN39" s="612"/>
      <c r="BO39" s="612"/>
      <c r="BP39" s="612"/>
      <c r="BQ39" s="612"/>
      <c r="BR39" s="612"/>
      <c r="BS39" s="612"/>
      <c r="BT39" s="612"/>
      <c r="BU39" s="613"/>
      <c r="BV39" s="604">
        <v>90</v>
      </c>
      <c r="BW39" s="388"/>
      <c r="BX39" s="388"/>
      <c r="BY39" s="388"/>
      <c r="BZ39" s="388"/>
      <c r="CA39" s="388"/>
      <c r="CB39" s="610"/>
      <c r="CD39" s="611" t="s">
        <v>419</v>
      </c>
      <c r="CE39" s="612"/>
      <c r="CF39" s="612"/>
      <c r="CG39" s="612"/>
      <c r="CH39" s="612"/>
      <c r="CI39" s="612"/>
      <c r="CJ39" s="612"/>
      <c r="CK39" s="612"/>
      <c r="CL39" s="612"/>
      <c r="CM39" s="612"/>
      <c r="CN39" s="612"/>
      <c r="CO39" s="612"/>
      <c r="CP39" s="612"/>
      <c r="CQ39" s="613"/>
      <c r="CR39" s="604">
        <v>126463</v>
      </c>
      <c r="CS39" s="633"/>
      <c r="CT39" s="633"/>
      <c r="CU39" s="633"/>
      <c r="CV39" s="633"/>
      <c r="CW39" s="633"/>
      <c r="CX39" s="633"/>
      <c r="CY39" s="634"/>
      <c r="CZ39" s="614">
        <v>0.9</v>
      </c>
      <c r="DA39" s="635"/>
      <c r="DB39" s="635"/>
      <c r="DC39" s="636"/>
      <c r="DD39" s="609">
        <v>50005</v>
      </c>
      <c r="DE39" s="633"/>
      <c r="DF39" s="633"/>
      <c r="DG39" s="633"/>
      <c r="DH39" s="633"/>
      <c r="DI39" s="633"/>
      <c r="DJ39" s="633"/>
      <c r="DK39" s="634"/>
      <c r="DL39" s="609" t="s">
        <v>196</v>
      </c>
      <c r="DM39" s="633"/>
      <c r="DN39" s="633"/>
      <c r="DO39" s="633"/>
      <c r="DP39" s="633"/>
      <c r="DQ39" s="633"/>
      <c r="DR39" s="633"/>
      <c r="DS39" s="633"/>
      <c r="DT39" s="633"/>
      <c r="DU39" s="633"/>
      <c r="DV39" s="634"/>
      <c r="DW39" s="614" t="s">
        <v>196</v>
      </c>
      <c r="DX39" s="635"/>
      <c r="DY39" s="635"/>
      <c r="DZ39" s="635"/>
      <c r="EA39" s="635"/>
      <c r="EB39" s="635"/>
      <c r="EC39" s="637"/>
    </row>
    <row r="40" spans="2:133" ht="11.25" customHeight="1" x14ac:dyDescent="0.15">
      <c r="AQ40" s="658" t="s">
        <v>420</v>
      </c>
      <c r="AR40" s="391"/>
      <c r="AS40" s="391"/>
      <c r="AT40" s="391"/>
      <c r="AU40" s="391"/>
      <c r="AV40" s="391"/>
      <c r="AW40" s="391"/>
      <c r="AX40" s="391"/>
      <c r="AY40" s="659"/>
      <c r="AZ40" s="604">
        <v>207242</v>
      </c>
      <c r="BA40" s="388"/>
      <c r="BB40" s="388"/>
      <c r="BC40" s="388"/>
      <c r="BD40" s="633"/>
      <c r="BE40" s="633"/>
      <c r="BF40" s="649"/>
      <c r="BG40" s="650"/>
      <c r="BH40" s="554"/>
      <c r="BI40" s="554"/>
      <c r="BJ40" s="554"/>
      <c r="BK40" s="554"/>
      <c r="BL40" s="7"/>
      <c r="BM40" s="612" t="s">
        <v>340</v>
      </c>
      <c r="BN40" s="612"/>
      <c r="BO40" s="612"/>
      <c r="BP40" s="612"/>
      <c r="BQ40" s="612"/>
      <c r="BR40" s="612"/>
      <c r="BS40" s="612"/>
      <c r="BT40" s="612"/>
      <c r="BU40" s="613"/>
      <c r="BV40" s="604" t="s">
        <v>196</v>
      </c>
      <c r="BW40" s="388"/>
      <c r="BX40" s="388"/>
      <c r="BY40" s="388"/>
      <c r="BZ40" s="388"/>
      <c r="CA40" s="388"/>
      <c r="CB40" s="610"/>
      <c r="CD40" s="611" t="s">
        <v>363</v>
      </c>
      <c r="CE40" s="612"/>
      <c r="CF40" s="612"/>
      <c r="CG40" s="612"/>
      <c r="CH40" s="612"/>
      <c r="CI40" s="612"/>
      <c r="CJ40" s="612"/>
      <c r="CK40" s="612"/>
      <c r="CL40" s="612"/>
      <c r="CM40" s="612"/>
      <c r="CN40" s="612"/>
      <c r="CO40" s="612"/>
      <c r="CP40" s="612"/>
      <c r="CQ40" s="613"/>
      <c r="CR40" s="604">
        <v>110826</v>
      </c>
      <c r="CS40" s="388"/>
      <c r="CT40" s="388"/>
      <c r="CU40" s="388"/>
      <c r="CV40" s="388"/>
      <c r="CW40" s="388"/>
      <c r="CX40" s="388"/>
      <c r="CY40" s="605"/>
      <c r="CZ40" s="614">
        <v>0.8</v>
      </c>
      <c r="DA40" s="635"/>
      <c r="DB40" s="635"/>
      <c r="DC40" s="636"/>
      <c r="DD40" s="609">
        <v>20826</v>
      </c>
      <c r="DE40" s="388"/>
      <c r="DF40" s="388"/>
      <c r="DG40" s="388"/>
      <c r="DH40" s="388"/>
      <c r="DI40" s="388"/>
      <c r="DJ40" s="388"/>
      <c r="DK40" s="605"/>
      <c r="DL40" s="609">
        <v>18346</v>
      </c>
      <c r="DM40" s="388"/>
      <c r="DN40" s="388"/>
      <c r="DO40" s="388"/>
      <c r="DP40" s="388"/>
      <c r="DQ40" s="388"/>
      <c r="DR40" s="388"/>
      <c r="DS40" s="388"/>
      <c r="DT40" s="388"/>
      <c r="DU40" s="388"/>
      <c r="DV40" s="605"/>
      <c r="DW40" s="614">
        <v>0.2</v>
      </c>
      <c r="DX40" s="635"/>
      <c r="DY40" s="635"/>
      <c r="DZ40" s="635"/>
      <c r="EA40" s="635"/>
      <c r="EB40" s="635"/>
      <c r="EC40" s="637"/>
    </row>
    <row r="41" spans="2:133" ht="11.25" customHeight="1" x14ac:dyDescent="0.15">
      <c r="AQ41" s="671" t="s">
        <v>421</v>
      </c>
      <c r="AR41" s="672"/>
      <c r="AS41" s="672"/>
      <c r="AT41" s="672"/>
      <c r="AU41" s="672"/>
      <c r="AV41" s="672"/>
      <c r="AW41" s="672"/>
      <c r="AX41" s="672"/>
      <c r="AY41" s="673"/>
      <c r="AZ41" s="664">
        <v>829192</v>
      </c>
      <c r="BA41" s="665"/>
      <c r="BB41" s="665"/>
      <c r="BC41" s="665"/>
      <c r="BD41" s="655"/>
      <c r="BE41" s="655"/>
      <c r="BF41" s="657"/>
      <c r="BG41" s="570"/>
      <c r="BH41" s="571"/>
      <c r="BI41" s="571"/>
      <c r="BJ41" s="571"/>
      <c r="BK41" s="571"/>
      <c r="BL41" s="23"/>
      <c r="BM41" s="618" t="s">
        <v>422</v>
      </c>
      <c r="BN41" s="618"/>
      <c r="BO41" s="618"/>
      <c r="BP41" s="618"/>
      <c r="BQ41" s="618"/>
      <c r="BR41" s="618"/>
      <c r="BS41" s="618"/>
      <c r="BT41" s="618"/>
      <c r="BU41" s="619"/>
      <c r="BV41" s="664">
        <v>337</v>
      </c>
      <c r="BW41" s="665"/>
      <c r="BX41" s="665"/>
      <c r="BY41" s="665"/>
      <c r="BZ41" s="665"/>
      <c r="CA41" s="665"/>
      <c r="CB41" s="674"/>
      <c r="CD41" s="611" t="s">
        <v>286</v>
      </c>
      <c r="CE41" s="612"/>
      <c r="CF41" s="612"/>
      <c r="CG41" s="612"/>
      <c r="CH41" s="612"/>
      <c r="CI41" s="612"/>
      <c r="CJ41" s="612"/>
      <c r="CK41" s="612"/>
      <c r="CL41" s="612"/>
      <c r="CM41" s="612"/>
      <c r="CN41" s="612"/>
      <c r="CO41" s="612"/>
      <c r="CP41" s="612"/>
      <c r="CQ41" s="613"/>
      <c r="CR41" s="604" t="s">
        <v>196</v>
      </c>
      <c r="CS41" s="633"/>
      <c r="CT41" s="633"/>
      <c r="CU41" s="633"/>
      <c r="CV41" s="633"/>
      <c r="CW41" s="633"/>
      <c r="CX41" s="633"/>
      <c r="CY41" s="634"/>
      <c r="CZ41" s="614" t="s">
        <v>196</v>
      </c>
      <c r="DA41" s="635"/>
      <c r="DB41" s="635"/>
      <c r="DC41" s="636"/>
      <c r="DD41" s="609" t="s">
        <v>196</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279</v>
      </c>
      <c r="CE42" s="612"/>
      <c r="CF42" s="612"/>
      <c r="CG42" s="612"/>
      <c r="CH42" s="612"/>
      <c r="CI42" s="612"/>
      <c r="CJ42" s="612"/>
      <c r="CK42" s="612"/>
      <c r="CL42" s="612"/>
      <c r="CM42" s="612"/>
      <c r="CN42" s="612"/>
      <c r="CO42" s="612"/>
      <c r="CP42" s="612"/>
      <c r="CQ42" s="613"/>
      <c r="CR42" s="604">
        <v>1399082</v>
      </c>
      <c r="CS42" s="388"/>
      <c r="CT42" s="388"/>
      <c r="CU42" s="388"/>
      <c r="CV42" s="388"/>
      <c r="CW42" s="388"/>
      <c r="CX42" s="388"/>
      <c r="CY42" s="605"/>
      <c r="CZ42" s="614">
        <v>10.199999999999999</v>
      </c>
      <c r="DA42" s="394"/>
      <c r="DB42" s="394"/>
      <c r="DC42" s="681"/>
      <c r="DD42" s="609">
        <v>383604</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15">
      <c r="B43" s="44" t="s">
        <v>402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82</v>
      </c>
      <c r="CE43" s="612"/>
      <c r="CF43" s="612"/>
      <c r="CG43" s="612"/>
      <c r="CH43" s="612"/>
      <c r="CI43" s="612"/>
      <c r="CJ43" s="612"/>
      <c r="CK43" s="612"/>
      <c r="CL43" s="612"/>
      <c r="CM43" s="612"/>
      <c r="CN43" s="612"/>
      <c r="CO43" s="612"/>
      <c r="CP43" s="612"/>
      <c r="CQ43" s="613"/>
      <c r="CR43" s="604">
        <v>18587</v>
      </c>
      <c r="CS43" s="633"/>
      <c r="CT43" s="633"/>
      <c r="CU43" s="633"/>
      <c r="CV43" s="633"/>
      <c r="CW43" s="633"/>
      <c r="CX43" s="633"/>
      <c r="CY43" s="634"/>
      <c r="CZ43" s="614">
        <v>0.1</v>
      </c>
      <c r="DA43" s="635"/>
      <c r="DB43" s="635"/>
      <c r="DC43" s="636"/>
      <c r="DD43" s="609">
        <v>18587</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15">
      <c r="B44" s="45" t="s">
        <v>263</v>
      </c>
      <c r="CD44" s="575" t="s">
        <v>171</v>
      </c>
      <c r="CE44" s="497"/>
      <c r="CF44" s="611" t="s">
        <v>423</v>
      </c>
      <c r="CG44" s="612"/>
      <c r="CH44" s="612"/>
      <c r="CI44" s="612"/>
      <c r="CJ44" s="612"/>
      <c r="CK44" s="612"/>
      <c r="CL44" s="612"/>
      <c r="CM44" s="612"/>
      <c r="CN44" s="612"/>
      <c r="CO44" s="612"/>
      <c r="CP44" s="612"/>
      <c r="CQ44" s="613"/>
      <c r="CR44" s="604">
        <v>1278695</v>
      </c>
      <c r="CS44" s="388"/>
      <c r="CT44" s="388"/>
      <c r="CU44" s="388"/>
      <c r="CV44" s="388"/>
      <c r="CW44" s="388"/>
      <c r="CX44" s="388"/>
      <c r="CY44" s="605"/>
      <c r="CZ44" s="614">
        <v>9.3000000000000007</v>
      </c>
      <c r="DA44" s="394"/>
      <c r="DB44" s="394"/>
      <c r="DC44" s="681"/>
      <c r="DD44" s="609">
        <v>359274</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15">
      <c r="CD45" s="576"/>
      <c r="CE45" s="500"/>
      <c r="CF45" s="611" t="s">
        <v>424</v>
      </c>
      <c r="CG45" s="612"/>
      <c r="CH45" s="612"/>
      <c r="CI45" s="612"/>
      <c r="CJ45" s="612"/>
      <c r="CK45" s="612"/>
      <c r="CL45" s="612"/>
      <c r="CM45" s="612"/>
      <c r="CN45" s="612"/>
      <c r="CO45" s="612"/>
      <c r="CP45" s="612"/>
      <c r="CQ45" s="613"/>
      <c r="CR45" s="604">
        <v>331173</v>
      </c>
      <c r="CS45" s="633"/>
      <c r="CT45" s="633"/>
      <c r="CU45" s="633"/>
      <c r="CV45" s="633"/>
      <c r="CW45" s="633"/>
      <c r="CX45" s="633"/>
      <c r="CY45" s="634"/>
      <c r="CZ45" s="614">
        <v>2.4</v>
      </c>
      <c r="DA45" s="635"/>
      <c r="DB45" s="635"/>
      <c r="DC45" s="636"/>
      <c r="DD45" s="609">
        <v>19525</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15">
      <c r="CD46" s="576"/>
      <c r="CE46" s="500"/>
      <c r="CF46" s="611" t="s">
        <v>425</v>
      </c>
      <c r="CG46" s="612"/>
      <c r="CH46" s="612"/>
      <c r="CI46" s="612"/>
      <c r="CJ46" s="612"/>
      <c r="CK46" s="612"/>
      <c r="CL46" s="612"/>
      <c r="CM46" s="612"/>
      <c r="CN46" s="612"/>
      <c r="CO46" s="612"/>
      <c r="CP46" s="612"/>
      <c r="CQ46" s="613"/>
      <c r="CR46" s="604">
        <v>827500</v>
      </c>
      <c r="CS46" s="388"/>
      <c r="CT46" s="388"/>
      <c r="CU46" s="388"/>
      <c r="CV46" s="388"/>
      <c r="CW46" s="388"/>
      <c r="CX46" s="388"/>
      <c r="CY46" s="605"/>
      <c r="CZ46" s="614">
        <v>6</v>
      </c>
      <c r="DA46" s="394"/>
      <c r="DB46" s="394"/>
      <c r="DC46" s="681"/>
      <c r="DD46" s="609">
        <v>337557</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15">
      <c r="CD47" s="576"/>
      <c r="CE47" s="500"/>
      <c r="CF47" s="611" t="s">
        <v>427</v>
      </c>
      <c r="CG47" s="612"/>
      <c r="CH47" s="612"/>
      <c r="CI47" s="612"/>
      <c r="CJ47" s="612"/>
      <c r="CK47" s="612"/>
      <c r="CL47" s="612"/>
      <c r="CM47" s="612"/>
      <c r="CN47" s="612"/>
      <c r="CO47" s="612"/>
      <c r="CP47" s="612"/>
      <c r="CQ47" s="613"/>
      <c r="CR47" s="604">
        <v>120387</v>
      </c>
      <c r="CS47" s="633"/>
      <c r="CT47" s="633"/>
      <c r="CU47" s="633"/>
      <c r="CV47" s="633"/>
      <c r="CW47" s="633"/>
      <c r="CX47" s="633"/>
      <c r="CY47" s="634"/>
      <c r="CZ47" s="614">
        <v>0.9</v>
      </c>
      <c r="DA47" s="635"/>
      <c r="DB47" s="635"/>
      <c r="DC47" s="636"/>
      <c r="DD47" s="609">
        <v>24330</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x14ac:dyDescent="0.15">
      <c r="CD48" s="577"/>
      <c r="CE48" s="579"/>
      <c r="CF48" s="611" t="s">
        <v>428</v>
      </c>
      <c r="CG48" s="612"/>
      <c r="CH48" s="612"/>
      <c r="CI48" s="612"/>
      <c r="CJ48" s="612"/>
      <c r="CK48" s="612"/>
      <c r="CL48" s="612"/>
      <c r="CM48" s="612"/>
      <c r="CN48" s="612"/>
      <c r="CO48" s="612"/>
      <c r="CP48" s="612"/>
      <c r="CQ48" s="613"/>
      <c r="CR48" s="604" t="s">
        <v>196</v>
      </c>
      <c r="CS48" s="388"/>
      <c r="CT48" s="388"/>
      <c r="CU48" s="388"/>
      <c r="CV48" s="388"/>
      <c r="CW48" s="388"/>
      <c r="CX48" s="388"/>
      <c r="CY48" s="605"/>
      <c r="CZ48" s="614" t="s">
        <v>196</v>
      </c>
      <c r="DA48" s="394"/>
      <c r="DB48" s="394"/>
      <c r="DC48" s="681"/>
      <c r="DD48" s="609" t="s">
        <v>196</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x14ac:dyDescent="0.15">
      <c r="CD49" s="617" t="s">
        <v>188</v>
      </c>
      <c r="CE49" s="618"/>
      <c r="CF49" s="618"/>
      <c r="CG49" s="618"/>
      <c r="CH49" s="618"/>
      <c r="CI49" s="618"/>
      <c r="CJ49" s="618"/>
      <c r="CK49" s="618"/>
      <c r="CL49" s="618"/>
      <c r="CM49" s="618"/>
      <c r="CN49" s="618"/>
      <c r="CO49" s="618"/>
      <c r="CP49" s="618"/>
      <c r="CQ49" s="619"/>
      <c r="CR49" s="664">
        <v>13686529</v>
      </c>
      <c r="CS49" s="655"/>
      <c r="CT49" s="655"/>
      <c r="CU49" s="655"/>
      <c r="CV49" s="655"/>
      <c r="CW49" s="655"/>
      <c r="CX49" s="655"/>
      <c r="CY49" s="682"/>
      <c r="CZ49" s="669">
        <v>100</v>
      </c>
      <c r="DA49" s="683"/>
      <c r="DB49" s="683"/>
      <c r="DC49" s="684"/>
      <c r="DD49" s="685">
        <v>9777473</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row r="52" spans="82:133" hidden="1" x14ac:dyDescent="0.15"/>
    <row r="53" spans="82:133" hidden="1" x14ac:dyDescent="0.15"/>
  </sheetData>
  <sheetProtection algorithmName="SHA-512" hashValue="v8pTZFkRjWlinig/CwVaKt3N6rgbD4BTHS6+r+BO7UAHBFjfpxVtEESX5BnELrU9LSyjM0xe989ztc6EzT9i4A==" saltValue="6XQ/WdWup7Eln6sP4Wokf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75</v>
      </c>
      <c r="DK2" s="733"/>
      <c r="DL2" s="733"/>
      <c r="DM2" s="733"/>
      <c r="DN2" s="733"/>
      <c r="DO2" s="734"/>
      <c r="DP2" s="69"/>
      <c r="DQ2" s="732" t="s">
        <v>302</v>
      </c>
      <c r="DR2" s="733"/>
      <c r="DS2" s="733"/>
      <c r="DT2" s="733"/>
      <c r="DU2" s="733"/>
      <c r="DV2" s="733"/>
      <c r="DW2" s="733"/>
      <c r="DX2" s="733"/>
      <c r="DY2" s="733"/>
      <c r="DZ2" s="73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5" t="s">
        <v>429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4" t="s">
        <v>431</v>
      </c>
      <c r="B5" s="705"/>
      <c r="C5" s="705"/>
      <c r="D5" s="705"/>
      <c r="E5" s="705"/>
      <c r="F5" s="705"/>
      <c r="G5" s="705"/>
      <c r="H5" s="705"/>
      <c r="I5" s="705"/>
      <c r="J5" s="705"/>
      <c r="K5" s="705"/>
      <c r="L5" s="705"/>
      <c r="M5" s="705"/>
      <c r="N5" s="705"/>
      <c r="O5" s="705"/>
      <c r="P5" s="706"/>
      <c r="Q5" s="698" t="s">
        <v>175</v>
      </c>
      <c r="R5" s="699"/>
      <c r="S5" s="699"/>
      <c r="T5" s="699"/>
      <c r="U5" s="710"/>
      <c r="V5" s="698" t="s">
        <v>432</v>
      </c>
      <c r="W5" s="699"/>
      <c r="X5" s="699"/>
      <c r="Y5" s="699"/>
      <c r="Z5" s="710"/>
      <c r="AA5" s="698" t="s">
        <v>433</v>
      </c>
      <c r="AB5" s="699"/>
      <c r="AC5" s="699"/>
      <c r="AD5" s="699"/>
      <c r="AE5" s="699"/>
      <c r="AF5" s="967" t="s">
        <v>172</v>
      </c>
      <c r="AG5" s="699"/>
      <c r="AH5" s="699"/>
      <c r="AI5" s="699"/>
      <c r="AJ5" s="700"/>
      <c r="AK5" s="699" t="s">
        <v>434</v>
      </c>
      <c r="AL5" s="699"/>
      <c r="AM5" s="699"/>
      <c r="AN5" s="699"/>
      <c r="AO5" s="710"/>
      <c r="AP5" s="698" t="s">
        <v>435</v>
      </c>
      <c r="AQ5" s="699"/>
      <c r="AR5" s="699"/>
      <c r="AS5" s="699"/>
      <c r="AT5" s="710"/>
      <c r="AU5" s="698" t="s">
        <v>437</v>
      </c>
      <c r="AV5" s="699"/>
      <c r="AW5" s="699"/>
      <c r="AX5" s="699"/>
      <c r="AY5" s="700"/>
      <c r="AZ5" s="72"/>
      <c r="BA5" s="72"/>
      <c r="BB5" s="72"/>
      <c r="BC5" s="72"/>
      <c r="BD5" s="72"/>
      <c r="BE5" s="84"/>
      <c r="BF5" s="84"/>
      <c r="BG5" s="84"/>
      <c r="BH5" s="84"/>
      <c r="BI5" s="84"/>
      <c r="BJ5" s="84"/>
      <c r="BK5" s="84"/>
      <c r="BL5" s="84"/>
      <c r="BM5" s="84"/>
      <c r="BN5" s="84"/>
      <c r="BO5" s="84"/>
      <c r="BP5" s="84"/>
      <c r="BQ5" s="704" t="s">
        <v>438</v>
      </c>
      <c r="BR5" s="705"/>
      <c r="BS5" s="705"/>
      <c r="BT5" s="705"/>
      <c r="BU5" s="705"/>
      <c r="BV5" s="705"/>
      <c r="BW5" s="705"/>
      <c r="BX5" s="705"/>
      <c r="BY5" s="705"/>
      <c r="BZ5" s="705"/>
      <c r="CA5" s="705"/>
      <c r="CB5" s="705"/>
      <c r="CC5" s="705"/>
      <c r="CD5" s="705"/>
      <c r="CE5" s="705"/>
      <c r="CF5" s="705"/>
      <c r="CG5" s="706"/>
      <c r="CH5" s="698" t="s">
        <v>359</v>
      </c>
      <c r="CI5" s="699"/>
      <c r="CJ5" s="699"/>
      <c r="CK5" s="699"/>
      <c r="CL5" s="710"/>
      <c r="CM5" s="698" t="s">
        <v>319</v>
      </c>
      <c r="CN5" s="699"/>
      <c r="CO5" s="699"/>
      <c r="CP5" s="699"/>
      <c r="CQ5" s="710"/>
      <c r="CR5" s="698" t="s">
        <v>242</v>
      </c>
      <c r="CS5" s="699"/>
      <c r="CT5" s="699"/>
      <c r="CU5" s="699"/>
      <c r="CV5" s="710"/>
      <c r="CW5" s="698" t="s">
        <v>53</v>
      </c>
      <c r="CX5" s="699"/>
      <c r="CY5" s="699"/>
      <c r="CZ5" s="699"/>
      <c r="DA5" s="710"/>
      <c r="DB5" s="698" t="s">
        <v>441</v>
      </c>
      <c r="DC5" s="699"/>
      <c r="DD5" s="699"/>
      <c r="DE5" s="699"/>
      <c r="DF5" s="710"/>
      <c r="DG5" s="712" t="s">
        <v>240</v>
      </c>
      <c r="DH5" s="713"/>
      <c r="DI5" s="713"/>
      <c r="DJ5" s="713"/>
      <c r="DK5" s="714"/>
      <c r="DL5" s="712" t="s">
        <v>443</v>
      </c>
      <c r="DM5" s="713"/>
      <c r="DN5" s="713"/>
      <c r="DO5" s="713"/>
      <c r="DP5" s="714"/>
      <c r="DQ5" s="698" t="s">
        <v>445</v>
      </c>
      <c r="DR5" s="699"/>
      <c r="DS5" s="699"/>
      <c r="DT5" s="699"/>
      <c r="DU5" s="710"/>
      <c r="DV5" s="698" t="s">
        <v>437</v>
      </c>
      <c r="DW5" s="699"/>
      <c r="DX5" s="699"/>
      <c r="DY5" s="699"/>
      <c r="DZ5" s="700"/>
      <c r="EA5" s="81"/>
    </row>
    <row r="6" spans="1:131" s="53" customFormat="1" ht="26.25" customHeight="1" x14ac:dyDescent="0.15">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8"/>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x14ac:dyDescent="0.15">
      <c r="A7" s="58">
        <v>1</v>
      </c>
      <c r="B7" s="695" t="s">
        <v>264</v>
      </c>
      <c r="C7" s="696"/>
      <c r="D7" s="696"/>
      <c r="E7" s="696"/>
      <c r="F7" s="696"/>
      <c r="G7" s="696"/>
      <c r="H7" s="696"/>
      <c r="I7" s="696"/>
      <c r="J7" s="696"/>
      <c r="K7" s="696"/>
      <c r="L7" s="696"/>
      <c r="M7" s="696"/>
      <c r="N7" s="696"/>
      <c r="O7" s="696"/>
      <c r="P7" s="736"/>
      <c r="Q7" s="737">
        <v>14318</v>
      </c>
      <c r="R7" s="738"/>
      <c r="S7" s="738"/>
      <c r="T7" s="738"/>
      <c r="U7" s="738"/>
      <c r="V7" s="738">
        <v>14051</v>
      </c>
      <c r="W7" s="738"/>
      <c r="X7" s="738"/>
      <c r="Y7" s="738"/>
      <c r="Z7" s="738"/>
      <c r="AA7" s="738">
        <v>267</v>
      </c>
      <c r="AB7" s="738"/>
      <c r="AC7" s="738"/>
      <c r="AD7" s="738"/>
      <c r="AE7" s="739"/>
      <c r="AF7" s="740">
        <v>190</v>
      </c>
      <c r="AG7" s="741"/>
      <c r="AH7" s="741"/>
      <c r="AI7" s="741"/>
      <c r="AJ7" s="742"/>
      <c r="AK7" s="743">
        <v>250</v>
      </c>
      <c r="AL7" s="738"/>
      <c r="AM7" s="738"/>
      <c r="AN7" s="738"/>
      <c r="AO7" s="738"/>
      <c r="AP7" s="738">
        <v>15126</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c r="BS7" s="695" t="s">
        <v>237</v>
      </c>
      <c r="BT7" s="696"/>
      <c r="BU7" s="696"/>
      <c r="BV7" s="696"/>
      <c r="BW7" s="696"/>
      <c r="BX7" s="696"/>
      <c r="BY7" s="696"/>
      <c r="BZ7" s="696"/>
      <c r="CA7" s="696"/>
      <c r="CB7" s="696"/>
      <c r="CC7" s="696"/>
      <c r="CD7" s="696"/>
      <c r="CE7" s="696"/>
      <c r="CF7" s="696"/>
      <c r="CG7" s="736"/>
      <c r="CH7" s="692">
        <v>9</v>
      </c>
      <c r="CI7" s="693"/>
      <c r="CJ7" s="693"/>
      <c r="CK7" s="693"/>
      <c r="CL7" s="694"/>
      <c r="CM7" s="692">
        <v>130</v>
      </c>
      <c r="CN7" s="693"/>
      <c r="CO7" s="693"/>
      <c r="CP7" s="693"/>
      <c r="CQ7" s="694"/>
      <c r="CR7" s="692">
        <v>20</v>
      </c>
      <c r="CS7" s="693"/>
      <c r="CT7" s="693"/>
      <c r="CU7" s="693"/>
      <c r="CV7" s="694"/>
      <c r="CW7" s="692" t="s">
        <v>196</v>
      </c>
      <c r="CX7" s="693"/>
      <c r="CY7" s="693"/>
      <c r="CZ7" s="693"/>
      <c r="DA7" s="694"/>
      <c r="DB7" s="692" t="s">
        <v>196</v>
      </c>
      <c r="DC7" s="693"/>
      <c r="DD7" s="693"/>
      <c r="DE7" s="693"/>
      <c r="DF7" s="694"/>
      <c r="DG7" s="692" t="s">
        <v>196</v>
      </c>
      <c r="DH7" s="693"/>
      <c r="DI7" s="693"/>
      <c r="DJ7" s="693"/>
      <c r="DK7" s="694"/>
      <c r="DL7" s="692" t="s">
        <v>196</v>
      </c>
      <c r="DM7" s="693"/>
      <c r="DN7" s="693"/>
      <c r="DO7" s="693"/>
      <c r="DP7" s="694"/>
      <c r="DQ7" s="692" t="s">
        <v>196</v>
      </c>
      <c r="DR7" s="693"/>
      <c r="DS7" s="693"/>
      <c r="DT7" s="693"/>
      <c r="DU7" s="694"/>
      <c r="DV7" s="695"/>
      <c r="DW7" s="696"/>
      <c r="DX7" s="696"/>
      <c r="DY7" s="696"/>
      <c r="DZ7" s="697"/>
      <c r="EA7" s="81"/>
    </row>
    <row r="8" spans="1:131" s="53" customFormat="1" ht="26.25" customHeight="1" x14ac:dyDescent="0.15">
      <c r="A8" s="59">
        <v>2</v>
      </c>
      <c r="B8" s="727"/>
      <c r="C8" s="728"/>
      <c r="D8" s="728"/>
      <c r="E8" s="728"/>
      <c r="F8" s="728"/>
      <c r="G8" s="728"/>
      <c r="H8" s="728"/>
      <c r="I8" s="728"/>
      <c r="J8" s="728"/>
      <c r="K8" s="728"/>
      <c r="L8" s="728"/>
      <c r="M8" s="728"/>
      <c r="N8" s="728"/>
      <c r="O8" s="728"/>
      <c r="P8" s="729"/>
      <c r="Q8" s="718"/>
      <c r="R8" s="719"/>
      <c r="S8" s="719"/>
      <c r="T8" s="719"/>
      <c r="U8" s="719"/>
      <c r="V8" s="719"/>
      <c r="W8" s="719"/>
      <c r="X8" s="719"/>
      <c r="Y8" s="719"/>
      <c r="Z8" s="719"/>
      <c r="AA8" s="719"/>
      <c r="AB8" s="719"/>
      <c r="AC8" s="719"/>
      <c r="AD8" s="719"/>
      <c r="AE8" s="720"/>
      <c r="AF8" s="721"/>
      <c r="AG8" s="722"/>
      <c r="AH8" s="722"/>
      <c r="AI8" s="722"/>
      <c r="AJ8" s="723"/>
      <c r="AK8" s="724"/>
      <c r="AL8" s="719"/>
      <c r="AM8" s="719"/>
      <c r="AN8" s="719"/>
      <c r="AO8" s="719"/>
      <c r="AP8" s="719"/>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c r="BS8" s="727"/>
      <c r="BT8" s="728"/>
      <c r="BU8" s="728"/>
      <c r="BV8" s="728"/>
      <c r="BW8" s="728"/>
      <c r="BX8" s="728"/>
      <c r="BY8" s="728"/>
      <c r="BZ8" s="728"/>
      <c r="CA8" s="728"/>
      <c r="CB8" s="728"/>
      <c r="CC8" s="728"/>
      <c r="CD8" s="728"/>
      <c r="CE8" s="728"/>
      <c r="CF8" s="728"/>
      <c r="CG8" s="729"/>
      <c r="CH8" s="730"/>
      <c r="CI8" s="722"/>
      <c r="CJ8" s="722"/>
      <c r="CK8" s="722"/>
      <c r="CL8" s="731"/>
      <c r="CM8" s="730"/>
      <c r="CN8" s="722"/>
      <c r="CO8" s="722"/>
      <c r="CP8" s="722"/>
      <c r="CQ8" s="731"/>
      <c r="CR8" s="730"/>
      <c r="CS8" s="722"/>
      <c r="CT8" s="722"/>
      <c r="CU8" s="722"/>
      <c r="CV8" s="731"/>
      <c r="CW8" s="730"/>
      <c r="CX8" s="722"/>
      <c r="CY8" s="722"/>
      <c r="CZ8" s="722"/>
      <c r="DA8" s="731"/>
      <c r="DB8" s="730"/>
      <c r="DC8" s="722"/>
      <c r="DD8" s="722"/>
      <c r="DE8" s="722"/>
      <c r="DF8" s="731"/>
      <c r="DG8" s="730"/>
      <c r="DH8" s="722"/>
      <c r="DI8" s="722"/>
      <c r="DJ8" s="722"/>
      <c r="DK8" s="731"/>
      <c r="DL8" s="730"/>
      <c r="DM8" s="722"/>
      <c r="DN8" s="722"/>
      <c r="DO8" s="722"/>
      <c r="DP8" s="731"/>
      <c r="DQ8" s="730"/>
      <c r="DR8" s="722"/>
      <c r="DS8" s="722"/>
      <c r="DT8" s="722"/>
      <c r="DU8" s="731"/>
      <c r="DV8" s="727"/>
      <c r="DW8" s="728"/>
      <c r="DX8" s="728"/>
      <c r="DY8" s="728"/>
      <c r="DZ8" s="746"/>
      <c r="EA8" s="81"/>
    </row>
    <row r="9" spans="1:131" s="53" customFormat="1" ht="26.25" customHeight="1" x14ac:dyDescent="0.15">
      <c r="A9" s="59">
        <v>3</v>
      </c>
      <c r="B9" s="727"/>
      <c r="C9" s="728"/>
      <c r="D9" s="728"/>
      <c r="E9" s="728"/>
      <c r="F9" s="728"/>
      <c r="G9" s="728"/>
      <c r="H9" s="728"/>
      <c r="I9" s="728"/>
      <c r="J9" s="728"/>
      <c r="K9" s="728"/>
      <c r="L9" s="728"/>
      <c r="M9" s="728"/>
      <c r="N9" s="728"/>
      <c r="O9" s="728"/>
      <c r="P9" s="729"/>
      <c r="Q9" s="718"/>
      <c r="R9" s="719"/>
      <c r="S9" s="719"/>
      <c r="T9" s="719"/>
      <c r="U9" s="719"/>
      <c r="V9" s="719"/>
      <c r="W9" s="719"/>
      <c r="X9" s="719"/>
      <c r="Y9" s="719"/>
      <c r="Z9" s="719"/>
      <c r="AA9" s="719"/>
      <c r="AB9" s="719"/>
      <c r="AC9" s="719"/>
      <c r="AD9" s="719"/>
      <c r="AE9" s="720"/>
      <c r="AF9" s="721"/>
      <c r="AG9" s="722"/>
      <c r="AH9" s="722"/>
      <c r="AI9" s="722"/>
      <c r="AJ9" s="723"/>
      <c r="AK9" s="724"/>
      <c r="AL9" s="719"/>
      <c r="AM9" s="719"/>
      <c r="AN9" s="719"/>
      <c r="AO9" s="719"/>
      <c r="AP9" s="719"/>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c r="BT9" s="728"/>
      <c r="BU9" s="728"/>
      <c r="BV9" s="728"/>
      <c r="BW9" s="728"/>
      <c r="BX9" s="728"/>
      <c r="BY9" s="728"/>
      <c r="BZ9" s="728"/>
      <c r="CA9" s="728"/>
      <c r="CB9" s="728"/>
      <c r="CC9" s="728"/>
      <c r="CD9" s="728"/>
      <c r="CE9" s="728"/>
      <c r="CF9" s="728"/>
      <c r="CG9" s="729"/>
      <c r="CH9" s="730"/>
      <c r="CI9" s="722"/>
      <c r="CJ9" s="722"/>
      <c r="CK9" s="722"/>
      <c r="CL9" s="731"/>
      <c r="CM9" s="730"/>
      <c r="CN9" s="722"/>
      <c r="CO9" s="722"/>
      <c r="CP9" s="722"/>
      <c r="CQ9" s="731"/>
      <c r="CR9" s="730"/>
      <c r="CS9" s="722"/>
      <c r="CT9" s="722"/>
      <c r="CU9" s="722"/>
      <c r="CV9" s="731"/>
      <c r="CW9" s="730"/>
      <c r="CX9" s="722"/>
      <c r="CY9" s="722"/>
      <c r="CZ9" s="722"/>
      <c r="DA9" s="731"/>
      <c r="DB9" s="730"/>
      <c r="DC9" s="722"/>
      <c r="DD9" s="722"/>
      <c r="DE9" s="722"/>
      <c r="DF9" s="731"/>
      <c r="DG9" s="730"/>
      <c r="DH9" s="722"/>
      <c r="DI9" s="722"/>
      <c r="DJ9" s="722"/>
      <c r="DK9" s="731"/>
      <c r="DL9" s="730"/>
      <c r="DM9" s="722"/>
      <c r="DN9" s="722"/>
      <c r="DO9" s="722"/>
      <c r="DP9" s="731"/>
      <c r="DQ9" s="730"/>
      <c r="DR9" s="722"/>
      <c r="DS9" s="722"/>
      <c r="DT9" s="722"/>
      <c r="DU9" s="731"/>
      <c r="DV9" s="727"/>
      <c r="DW9" s="728"/>
      <c r="DX9" s="728"/>
      <c r="DY9" s="728"/>
      <c r="DZ9" s="746"/>
      <c r="EA9" s="81"/>
    </row>
    <row r="10" spans="1:131" s="53" customFormat="1" ht="26.25" customHeight="1" x14ac:dyDescent="0.15">
      <c r="A10" s="59">
        <v>4</v>
      </c>
      <c r="B10" s="727"/>
      <c r="C10" s="728"/>
      <c r="D10" s="728"/>
      <c r="E10" s="728"/>
      <c r="F10" s="728"/>
      <c r="G10" s="728"/>
      <c r="H10" s="728"/>
      <c r="I10" s="728"/>
      <c r="J10" s="728"/>
      <c r="K10" s="728"/>
      <c r="L10" s="728"/>
      <c r="M10" s="728"/>
      <c r="N10" s="728"/>
      <c r="O10" s="728"/>
      <c r="P10" s="729"/>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x14ac:dyDescent="0.15">
      <c r="A11" s="59">
        <v>5</v>
      </c>
      <c r="B11" s="727"/>
      <c r="C11" s="728"/>
      <c r="D11" s="728"/>
      <c r="E11" s="728"/>
      <c r="F11" s="728"/>
      <c r="G11" s="728"/>
      <c r="H11" s="728"/>
      <c r="I11" s="728"/>
      <c r="J11" s="728"/>
      <c r="K11" s="728"/>
      <c r="L11" s="728"/>
      <c r="M11" s="728"/>
      <c r="N11" s="728"/>
      <c r="O11" s="728"/>
      <c r="P11" s="729"/>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x14ac:dyDescent="0.15">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x14ac:dyDescent="0.15">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x14ac:dyDescent="0.15">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x14ac:dyDescent="0.15">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x14ac:dyDescent="0.15">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x14ac:dyDescent="0.15">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x14ac:dyDescent="0.15">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x14ac:dyDescent="0.15">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x14ac:dyDescent="0.15">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x14ac:dyDescent="0.15">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x14ac:dyDescent="0.15">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446</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x14ac:dyDescent="0.15">
      <c r="A23" s="60" t="s">
        <v>249</v>
      </c>
      <c r="B23" s="747" t="s">
        <v>303</v>
      </c>
      <c r="C23" s="748"/>
      <c r="D23" s="748"/>
      <c r="E23" s="748"/>
      <c r="F23" s="748"/>
      <c r="G23" s="748"/>
      <c r="H23" s="748"/>
      <c r="I23" s="748"/>
      <c r="J23" s="748"/>
      <c r="K23" s="748"/>
      <c r="L23" s="748"/>
      <c r="M23" s="748"/>
      <c r="N23" s="748"/>
      <c r="O23" s="748"/>
      <c r="P23" s="749"/>
      <c r="Q23" s="750">
        <v>13960</v>
      </c>
      <c r="R23" s="751"/>
      <c r="S23" s="751"/>
      <c r="T23" s="751"/>
      <c r="U23" s="751"/>
      <c r="V23" s="751">
        <v>13693</v>
      </c>
      <c r="W23" s="751"/>
      <c r="X23" s="751"/>
      <c r="Y23" s="751"/>
      <c r="Z23" s="751"/>
      <c r="AA23" s="751">
        <f>AA7</f>
        <v>267</v>
      </c>
      <c r="AB23" s="751"/>
      <c r="AC23" s="751"/>
      <c r="AD23" s="751"/>
      <c r="AE23" s="752"/>
      <c r="AF23" s="753">
        <v>190</v>
      </c>
      <c r="AG23" s="751"/>
      <c r="AH23" s="751"/>
      <c r="AI23" s="751"/>
      <c r="AJ23" s="754"/>
      <c r="AK23" s="755"/>
      <c r="AL23" s="756"/>
      <c r="AM23" s="756"/>
      <c r="AN23" s="756"/>
      <c r="AO23" s="756"/>
      <c r="AP23" s="751">
        <f>AP7</f>
        <v>15126</v>
      </c>
      <c r="AQ23" s="751"/>
      <c r="AR23" s="751"/>
      <c r="AS23" s="751"/>
      <c r="AT23" s="751"/>
      <c r="AU23" s="757"/>
      <c r="AV23" s="757"/>
      <c r="AW23" s="757"/>
      <c r="AX23" s="757"/>
      <c r="AY23" s="758"/>
      <c r="AZ23" s="759" t="s">
        <v>196</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x14ac:dyDescent="0.15">
      <c r="A24" s="770" t="s">
        <v>367</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x14ac:dyDescent="0.15">
      <c r="A25" s="735" t="s">
        <v>416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x14ac:dyDescent="0.15">
      <c r="A26" s="704" t="s">
        <v>431</v>
      </c>
      <c r="B26" s="705"/>
      <c r="C26" s="705"/>
      <c r="D26" s="705"/>
      <c r="E26" s="705"/>
      <c r="F26" s="705"/>
      <c r="G26" s="705"/>
      <c r="H26" s="705"/>
      <c r="I26" s="705"/>
      <c r="J26" s="705"/>
      <c r="K26" s="705"/>
      <c r="L26" s="705"/>
      <c r="M26" s="705"/>
      <c r="N26" s="705"/>
      <c r="O26" s="705"/>
      <c r="P26" s="706"/>
      <c r="Q26" s="698" t="s">
        <v>448</v>
      </c>
      <c r="R26" s="699"/>
      <c r="S26" s="699"/>
      <c r="T26" s="699"/>
      <c r="U26" s="710"/>
      <c r="V26" s="698" t="s">
        <v>449</v>
      </c>
      <c r="W26" s="699"/>
      <c r="X26" s="699"/>
      <c r="Y26" s="699"/>
      <c r="Z26" s="710"/>
      <c r="AA26" s="698" t="s">
        <v>450</v>
      </c>
      <c r="AB26" s="699"/>
      <c r="AC26" s="699"/>
      <c r="AD26" s="699"/>
      <c r="AE26" s="699"/>
      <c r="AF26" s="969" t="s">
        <v>246</v>
      </c>
      <c r="AG26" s="970"/>
      <c r="AH26" s="970"/>
      <c r="AI26" s="970"/>
      <c r="AJ26" s="971"/>
      <c r="AK26" s="699" t="s">
        <v>383</v>
      </c>
      <c r="AL26" s="699"/>
      <c r="AM26" s="699"/>
      <c r="AN26" s="699"/>
      <c r="AO26" s="710"/>
      <c r="AP26" s="698" t="s">
        <v>353</v>
      </c>
      <c r="AQ26" s="699"/>
      <c r="AR26" s="699"/>
      <c r="AS26" s="699"/>
      <c r="AT26" s="710"/>
      <c r="AU26" s="698" t="s">
        <v>451</v>
      </c>
      <c r="AV26" s="699"/>
      <c r="AW26" s="699"/>
      <c r="AX26" s="699"/>
      <c r="AY26" s="710"/>
      <c r="AZ26" s="698" t="s">
        <v>452</v>
      </c>
      <c r="BA26" s="699"/>
      <c r="BB26" s="699"/>
      <c r="BC26" s="699"/>
      <c r="BD26" s="710"/>
      <c r="BE26" s="698" t="s">
        <v>437</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x14ac:dyDescent="0.15">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2"/>
      <c r="AG27" s="973"/>
      <c r="AH27" s="973"/>
      <c r="AI27" s="973"/>
      <c r="AJ27" s="974"/>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x14ac:dyDescent="0.15">
      <c r="A28" s="61">
        <v>1</v>
      </c>
      <c r="B28" s="695" t="s">
        <v>409</v>
      </c>
      <c r="C28" s="696"/>
      <c r="D28" s="696"/>
      <c r="E28" s="696"/>
      <c r="F28" s="696"/>
      <c r="G28" s="696"/>
      <c r="H28" s="696"/>
      <c r="I28" s="696"/>
      <c r="J28" s="696"/>
      <c r="K28" s="696"/>
      <c r="L28" s="696"/>
      <c r="M28" s="696"/>
      <c r="N28" s="696"/>
      <c r="O28" s="696"/>
      <c r="P28" s="736"/>
      <c r="Q28" s="772">
        <v>2810</v>
      </c>
      <c r="R28" s="773"/>
      <c r="S28" s="773"/>
      <c r="T28" s="773"/>
      <c r="U28" s="773"/>
      <c r="V28" s="773">
        <v>2775</v>
      </c>
      <c r="W28" s="773"/>
      <c r="X28" s="773"/>
      <c r="Y28" s="773"/>
      <c r="Z28" s="773"/>
      <c r="AA28" s="773">
        <v>35</v>
      </c>
      <c r="AB28" s="773"/>
      <c r="AC28" s="773"/>
      <c r="AD28" s="773"/>
      <c r="AE28" s="774"/>
      <c r="AF28" s="775">
        <v>35</v>
      </c>
      <c r="AG28" s="773"/>
      <c r="AH28" s="773"/>
      <c r="AI28" s="773"/>
      <c r="AJ28" s="776"/>
      <c r="AK28" s="777">
        <v>179</v>
      </c>
      <c r="AL28" s="773"/>
      <c r="AM28" s="773"/>
      <c r="AN28" s="773"/>
      <c r="AO28" s="773"/>
      <c r="AP28" s="773" t="s">
        <v>196</v>
      </c>
      <c r="AQ28" s="773"/>
      <c r="AR28" s="773"/>
      <c r="AS28" s="773"/>
      <c r="AT28" s="773"/>
      <c r="AU28" s="773" t="s">
        <v>196</v>
      </c>
      <c r="AV28" s="773"/>
      <c r="AW28" s="773"/>
      <c r="AX28" s="773"/>
      <c r="AY28" s="773"/>
      <c r="AZ28" s="778" t="s">
        <v>196</v>
      </c>
      <c r="BA28" s="778"/>
      <c r="BB28" s="778"/>
      <c r="BC28" s="778"/>
      <c r="BD28" s="778"/>
      <c r="BE28" s="779"/>
      <c r="BF28" s="779"/>
      <c r="BG28" s="779"/>
      <c r="BH28" s="779"/>
      <c r="BI28" s="780"/>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x14ac:dyDescent="0.15">
      <c r="A29" s="61">
        <v>2</v>
      </c>
      <c r="B29" s="727" t="s">
        <v>453</v>
      </c>
      <c r="C29" s="728"/>
      <c r="D29" s="728"/>
      <c r="E29" s="728"/>
      <c r="F29" s="728"/>
      <c r="G29" s="728"/>
      <c r="H29" s="728"/>
      <c r="I29" s="728"/>
      <c r="J29" s="728"/>
      <c r="K29" s="728"/>
      <c r="L29" s="728"/>
      <c r="M29" s="728"/>
      <c r="N29" s="728"/>
      <c r="O29" s="728"/>
      <c r="P29" s="729"/>
      <c r="Q29" s="718">
        <v>100</v>
      </c>
      <c r="R29" s="719"/>
      <c r="S29" s="719"/>
      <c r="T29" s="719"/>
      <c r="U29" s="719"/>
      <c r="V29" s="719">
        <v>84</v>
      </c>
      <c r="W29" s="719"/>
      <c r="X29" s="719"/>
      <c r="Y29" s="719"/>
      <c r="Z29" s="719"/>
      <c r="AA29" s="719">
        <v>16</v>
      </c>
      <c r="AB29" s="719"/>
      <c r="AC29" s="719"/>
      <c r="AD29" s="719"/>
      <c r="AE29" s="720"/>
      <c r="AF29" s="721">
        <v>16</v>
      </c>
      <c r="AG29" s="722"/>
      <c r="AH29" s="722"/>
      <c r="AI29" s="722"/>
      <c r="AJ29" s="723"/>
      <c r="AK29" s="724" t="s">
        <v>196</v>
      </c>
      <c r="AL29" s="719"/>
      <c r="AM29" s="719"/>
      <c r="AN29" s="719"/>
      <c r="AO29" s="719"/>
      <c r="AP29" s="719" t="s">
        <v>196</v>
      </c>
      <c r="AQ29" s="719"/>
      <c r="AR29" s="719"/>
      <c r="AS29" s="719"/>
      <c r="AT29" s="719"/>
      <c r="AU29" s="719" t="s">
        <v>196</v>
      </c>
      <c r="AV29" s="719"/>
      <c r="AW29" s="719"/>
      <c r="AX29" s="719"/>
      <c r="AY29" s="719"/>
      <c r="AZ29" s="771" t="s">
        <v>196</v>
      </c>
      <c r="BA29" s="771"/>
      <c r="BB29" s="771"/>
      <c r="BC29" s="771"/>
      <c r="BD29" s="771"/>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x14ac:dyDescent="0.15">
      <c r="A30" s="61">
        <v>3</v>
      </c>
      <c r="B30" s="727" t="s">
        <v>220</v>
      </c>
      <c r="C30" s="728"/>
      <c r="D30" s="728"/>
      <c r="E30" s="728"/>
      <c r="F30" s="728"/>
      <c r="G30" s="728"/>
      <c r="H30" s="728"/>
      <c r="I30" s="728"/>
      <c r="J30" s="728"/>
      <c r="K30" s="728"/>
      <c r="L30" s="728"/>
      <c r="M30" s="728"/>
      <c r="N30" s="728"/>
      <c r="O30" s="728"/>
      <c r="P30" s="729"/>
      <c r="Q30" s="718">
        <v>310</v>
      </c>
      <c r="R30" s="719"/>
      <c r="S30" s="719"/>
      <c r="T30" s="719"/>
      <c r="U30" s="719"/>
      <c r="V30" s="719">
        <v>308</v>
      </c>
      <c r="W30" s="719"/>
      <c r="X30" s="719"/>
      <c r="Y30" s="719"/>
      <c r="Z30" s="719"/>
      <c r="AA30" s="719">
        <v>3</v>
      </c>
      <c r="AB30" s="719"/>
      <c r="AC30" s="719"/>
      <c r="AD30" s="719"/>
      <c r="AE30" s="720"/>
      <c r="AF30" s="721">
        <v>3</v>
      </c>
      <c r="AG30" s="722"/>
      <c r="AH30" s="722"/>
      <c r="AI30" s="722"/>
      <c r="AJ30" s="723"/>
      <c r="AK30" s="724">
        <v>86</v>
      </c>
      <c r="AL30" s="719"/>
      <c r="AM30" s="719"/>
      <c r="AN30" s="719"/>
      <c r="AO30" s="719"/>
      <c r="AP30" s="719" t="s">
        <v>196</v>
      </c>
      <c r="AQ30" s="719"/>
      <c r="AR30" s="719"/>
      <c r="AS30" s="719"/>
      <c r="AT30" s="719"/>
      <c r="AU30" s="719" t="s">
        <v>196</v>
      </c>
      <c r="AV30" s="719"/>
      <c r="AW30" s="719"/>
      <c r="AX30" s="719"/>
      <c r="AY30" s="719"/>
      <c r="AZ30" s="771" t="s">
        <v>196</v>
      </c>
      <c r="BA30" s="771"/>
      <c r="BB30" s="771"/>
      <c r="BC30" s="771"/>
      <c r="BD30" s="771"/>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x14ac:dyDescent="0.15">
      <c r="A31" s="61">
        <v>4</v>
      </c>
      <c r="B31" s="727" t="s">
        <v>454</v>
      </c>
      <c r="C31" s="728"/>
      <c r="D31" s="728"/>
      <c r="E31" s="728"/>
      <c r="F31" s="728"/>
      <c r="G31" s="728"/>
      <c r="H31" s="728"/>
      <c r="I31" s="728"/>
      <c r="J31" s="728"/>
      <c r="K31" s="728"/>
      <c r="L31" s="728"/>
      <c r="M31" s="728"/>
      <c r="N31" s="728"/>
      <c r="O31" s="728"/>
      <c r="P31" s="729"/>
      <c r="Q31" s="718">
        <v>465</v>
      </c>
      <c r="R31" s="719"/>
      <c r="S31" s="719"/>
      <c r="T31" s="719"/>
      <c r="U31" s="719"/>
      <c r="V31" s="719">
        <v>420</v>
      </c>
      <c r="W31" s="719"/>
      <c r="X31" s="719"/>
      <c r="Y31" s="719"/>
      <c r="Z31" s="719"/>
      <c r="AA31" s="719">
        <v>45</v>
      </c>
      <c r="AB31" s="719"/>
      <c r="AC31" s="719"/>
      <c r="AD31" s="719"/>
      <c r="AE31" s="720"/>
      <c r="AF31" s="721">
        <v>124</v>
      </c>
      <c r="AG31" s="722"/>
      <c r="AH31" s="722"/>
      <c r="AI31" s="722"/>
      <c r="AJ31" s="723"/>
      <c r="AK31" s="724">
        <v>240</v>
      </c>
      <c r="AL31" s="719"/>
      <c r="AM31" s="719"/>
      <c r="AN31" s="719"/>
      <c r="AO31" s="719"/>
      <c r="AP31" s="719">
        <v>1260</v>
      </c>
      <c r="AQ31" s="719"/>
      <c r="AR31" s="719"/>
      <c r="AS31" s="719"/>
      <c r="AT31" s="719"/>
      <c r="AU31" s="719" t="s">
        <v>196</v>
      </c>
      <c r="AV31" s="719"/>
      <c r="AW31" s="719"/>
      <c r="AX31" s="719"/>
      <c r="AY31" s="719"/>
      <c r="AZ31" s="771" t="s">
        <v>196</v>
      </c>
      <c r="BA31" s="771"/>
      <c r="BB31" s="771"/>
      <c r="BC31" s="771"/>
      <c r="BD31" s="771"/>
      <c r="BE31" s="725" t="s">
        <v>180</v>
      </c>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x14ac:dyDescent="0.15">
      <c r="A32" s="61">
        <v>5</v>
      </c>
      <c r="B32" s="727" t="s">
        <v>455</v>
      </c>
      <c r="C32" s="728"/>
      <c r="D32" s="728"/>
      <c r="E32" s="728"/>
      <c r="F32" s="728"/>
      <c r="G32" s="728"/>
      <c r="H32" s="728"/>
      <c r="I32" s="728"/>
      <c r="J32" s="728"/>
      <c r="K32" s="728"/>
      <c r="L32" s="728"/>
      <c r="M32" s="728"/>
      <c r="N32" s="728"/>
      <c r="O32" s="728"/>
      <c r="P32" s="729"/>
      <c r="Q32" s="718">
        <v>585</v>
      </c>
      <c r="R32" s="719"/>
      <c r="S32" s="719"/>
      <c r="T32" s="719"/>
      <c r="U32" s="719"/>
      <c r="V32" s="719">
        <v>549</v>
      </c>
      <c r="W32" s="719"/>
      <c r="X32" s="719"/>
      <c r="Y32" s="719"/>
      <c r="Z32" s="719"/>
      <c r="AA32" s="719">
        <v>36</v>
      </c>
      <c r="AB32" s="719"/>
      <c r="AC32" s="719"/>
      <c r="AD32" s="719"/>
      <c r="AE32" s="720"/>
      <c r="AF32" s="721">
        <v>481</v>
      </c>
      <c r="AG32" s="722"/>
      <c r="AH32" s="722"/>
      <c r="AI32" s="722"/>
      <c r="AJ32" s="723"/>
      <c r="AK32" s="724">
        <v>27</v>
      </c>
      <c r="AL32" s="719"/>
      <c r="AM32" s="719"/>
      <c r="AN32" s="719"/>
      <c r="AO32" s="719"/>
      <c r="AP32" s="719">
        <v>2611</v>
      </c>
      <c r="AQ32" s="719"/>
      <c r="AR32" s="719"/>
      <c r="AS32" s="719"/>
      <c r="AT32" s="719"/>
      <c r="AU32" s="719">
        <v>251</v>
      </c>
      <c r="AV32" s="719"/>
      <c r="AW32" s="719"/>
      <c r="AX32" s="719"/>
      <c r="AY32" s="719"/>
      <c r="AZ32" s="771" t="s">
        <v>196</v>
      </c>
      <c r="BA32" s="771"/>
      <c r="BB32" s="771"/>
      <c r="BC32" s="771"/>
      <c r="BD32" s="771"/>
      <c r="BE32" s="725" t="s">
        <v>180</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x14ac:dyDescent="0.15">
      <c r="A33" s="61">
        <v>6</v>
      </c>
      <c r="B33" s="727" t="s">
        <v>222</v>
      </c>
      <c r="C33" s="728"/>
      <c r="D33" s="728"/>
      <c r="E33" s="728"/>
      <c r="F33" s="728"/>
      <c r="G33" s="728"/>
      <c r="H33" s="728"/>
      <c r="I33" s="728"/>
      <c r="J33" s="728"/>
      <c r="K33" s="728"/>
      <c r="L33" s="728"/>
      <c r="M33" s="728"/>
      <c r="N33" s="728"/>
      <c r="O33" s="728"/>
      <c r="P33" s="729"/>
      <c r="Q33" s="718">
        <v>1421</v>
      </c>
      <c r="R33" s="719"/>
      <c r="S33" s="719"/>
      <c r="T33" s="719"/>
      <c r="U33" s="719"/>
      <c r="V33" s="719">
        <v>1397</v>
      </c>
      <c r="W33" s="719"/>
      <c r="X33" s="719"/>
      <c r="Y33" s="719"/>
      <c r="Z33" s="719"/>
      <c r="AA33" s="719">
        <v>25</v>
      </c>
      <c r="AB33" s="719"/>
      <c r="AC33" s="719"/>
      <c r="AD33" s="719"/>
      <c r="AE33" s="720"/>
      <c r="AF33" s="721">
        <v>22</v>
      </c>
      <c r="AG33" s="722"/>
      <c r="AH33" s="722"/>
      <c r="AI33" s="722"/>
      <c r="AJ33" s="723"/>
      <c r="AK33" s="724">
        <v>584</v>
      </c>
      <c r="AL33" s="719"/>
      <c r="AM33" s="719"/>
      <c r="AN33" s="719"/>
      <c r="AO33" s="719"/>
      <c r="AP33" s="719">
        <v>10094</v>
      </c>
      <c r="AQ33" s="719"/>
      <c r="AR33" s="719"/>
      <c r="AS33" s="719"/>
      <c r="AT33" s="719"/>
      <c r="AU33" s="719">
        <v>9307</v>
      </c>
      <c r="AV33" s="719"/>
      <c r="AW33" s="719"/>
      <c r="AX33" s="719"/>
      <c r="AY33" s="719"/>
      <c r="AZ33" s="771" t="s">
        <v>196</v>
      </c>
      <c r="BA33" s="771"/>
      <c r="BB33" s="771"/>
      <c r="BC33" s="771"/>
      <c r="BD33" s="771"/>
      <c r="BE33" s="725" t="s">
        <v>22</v>
      </c>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x14ac:dyDescent="0.15">
      <c r="A34" s="61">
        <v>7</v>
      </c>
      <c r="B34" s="727" t="s">
        <v>456</v>
      </c>
      <c r="C34" s="728"/>
      <c r="D34" s="728"/>
      <c r="E34" s="728"/>
      <c r="F34" s="728"/>
      <c r="G34" s="728"/>
      <c r="H34" s="728"/>
      <c r="I34" s="728"/>
      <c r="J34" s="728"/>
      <c r="K34" s="728"/>
      <c r="L34" s="728"/>
      <c r="M34" s="728"/>
      <c r="N34" s="728"/>
      <c r="O34" s="728"/>
      <c r="P34" s="729"/>
      <c r="Q34" s="718">
        <v>439</v>
      </c>
      <c r="R34" s="719"/>
      <c r="S34" s="719"/>
      <c r="T34" s="719"/>
      <c r="U34" s="719"/>
      <c r="V34" s="719">
        <v>435</v>
      </c>
      <c r="W34" s="719"/>
      <c r="X34" s="719"/>
      <c r="Y34" s="719"/>
      <c r="Z34" s="719"/>
      <c r="AA34" s="719">
        <v>4</v>
      </c>
      <c r="AB34" s="719"/>
      <c r="AC34" s="719"/>
      <c r="AD34" s="719"/>
      <c r="AE34" s="720"/>
      <c r="AF34" s="721">
        <v>4</v>
      </c>
      <c r="AG34" s="722"/>
      <c r="AH34" s="722"/>
      <c r="AI34" s="722"/>
      <c r="AJ34" s="723"/>
      <c r="AK34" s="724">
        <v>236</v>
      </c>
      <c r="AL34" s="719"/>
      <c r="AM34" s="719"/>
      <c r="AN34" s="719"/>
      <c r="AO34" s="719"/>
      <c r="AP34" s="719">
        <v>3061</v>
      </c>
      <c r="AQ34" s="719"/>
      <c r="AR34" s="719"/>
      <c r="AS34" s="719"/>
      <c r="AT34" s="719"/>
      <c r="AU34" s="719">
        <v>2862</v>
      </c>
      <c r="AV34" s="719"/>
      <c r="AW34" s="719"/>
      <c r="AX34" s="719"/>
      <c r="AY34" s="719"/>
      <c r="AZ34" s="771" t="s">
        <v>196</v>
      </c>
      <c r="BA34" s="771"/>
      <c r="BB34" s="771"/>
      <c r="BC34" s="771"/>
      <c r="BD34" s="771"/>
      <c r="BE34" s="725" t="s">
        <v>22</v>
      </c>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x14ac:dyDescent="0.15">
      <c r="A35" s="61">
        <v>8</v>
      </c>
      <c r="B35" s="727"/>
      <c r="C35" s="728"/>
      <c r="D35" s="728"/>
      <c r="E35" s="728"/>
      <c r="F35" s="728"/>
      <c r="G35" s="728"/>
      <c r="H35" s="728"/>
      <c r="I35" s="728"/>
      <c r="J35" s="728"/>
      <c r="K35" s="728"/>
      <c r="L35" s="728"/>
      <c r="M35" s="728"/>
      <c r="N35" s="728"/>
      <c r="O35" s="728"/>
      <c r="P35" s="729"/>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71"/>
      <c r="BA35" s="771"/>
      <c r="BB35" s="771"/>
      <c r="BC35" s="771"/>
      <c r="BD35" s="771"/>
      <c r="BE35" s="725"/>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x14ac:dyDescent="0.15">
      <c r="A36" s="61">
        <v>9</v>
      </c>
      <c r="B36" s="727"/>
      <c r="C36" s="728"/>
      <c r="D36" s="728"/>
      <c r="E36" s="728"/>
      <c r="F36" s="728"/>
      <c r="G36" s="728"/>
      <c r="H36" s="728"/>
      <c r="I36" s="728"/>
      <c r="J36" s="728"/>
      <c r="K36" s="728"/>
      <c r="L36" s="728"/>
      <c r="M36" s="728"/>
      <c r="N36" s="728"/>
      <c r="O36" s="728"/>
      <c r="P36" s="729"/>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71"/>
      <c r="BA36" s="771"/>
      <c r="BB36" s="771"/>
      <c r="BC36" s="771"/>
      <c r="BD36" s="771"/>
      <c r="BE36" s="725"/>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x14ac:dyDescent="0.15">
      <c r="A37" s="61">
        <v>10</v>
      </c>
      <c r="B37" s="727"/>
      <c r="C37" s="728"/>
      <c r="D37" s="728"/>
      <c r="E37" s="728"/>
      <c r="F37" s="728"/>
      <c r="G37" s="728"/>
      <c r="H37" s="728"/>
      <c r="I37" s="728"/>
      <c r="J37" s="728"/>
      <c r="K37" s="728"/>
      <c r="L37" s="728"/>
      <c r="M37" s="728"/>
      <c r="N37" s="728"/>
      <c r="O37" s="728"/>
      <c r="P37" s="729"/>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71"/>
      <c r="BA37" s="771"/>
      <c r="BB37" s="771"/>
      <c r="BC37" s="771"/>
      <c r="BD37" s="771"/>
      <c r="BE37" s="725"/>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x14ac:dyDescent="0.15">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1"/>
      <c r="BA38" s="771"/>
      <c r="BB38" s="771"/>
      <c r="BC38" s="771"/>
      <c r="BD38" s="771"/>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x14ac:dyDescent="0.15">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1"/>
      <c r="BA39" s="771"/>
      <c r="BB39" s="771"/>
      <c r="BC39" s="771"/>
      <c r="BD39" s="771"/>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x14ac:dyDescent="0.15">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1"/>
      <c r="BA40" s="771"/>
      <c r="BB40" s="771"/>
      <c r="BC40" s="771"/>
      <c r="BD40" s="771"/>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x14ac:dyDescent="0.15">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1"/>
      <c r="BA41" s="771"/>
      <c r="BB41" s="771"/>
      <c r="BC41" s="771"/>
      <c r="BD41" s="771"/>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x14ac:dyDescent="0.15">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1"/>
      <c r="BA42" s="771"/>
      <c r="BB42" s="771"/>
      <c r="BC42" s="771"/>
      <c r="BD42" s="771"/>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x14ac:dyDescent="0.15">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1"/>
      <c r="BA43" s="771"/>
      <c r="BB43" s="771"/>
      <c r="BC43" s="771"/>
      <c r="BD43" s="771"/>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x14ac:dyDescent="0.15">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1"/>
      <c r="BA44" s="771"/>
      <c r="BB44" s="771"/>
      <c r="BC44" s="771"/>
      <c r="BD44" s="771"/>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x14ac:dyDescent="0.15">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1"/>
      <c r="BA45" s="771"/>
      <c r="BB45" s="771"/>
      <c r="BC45" s="771"/>
      <c r="BD45" s="771"/>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x14ac:dyDescent="0.15">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1"/>
      <c r="BA46" s="771"/>
      <c r="BB46" s="771"/>
      <c r="BC46" s="771"/>
      <c r="BD46" s="771"/>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x14ac:dyDescent="0.15">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1"/>
      <c r="BA47" s="771"/>
      <c r="BB47" s="771"/>
      <c r="BC47" s="771"/>
      <c r="BD47" s="771"/>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x14ac:dyDescent="0.15">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1"/>
      <c r="BA48" s="771"/>
      <c r="BB48" s="771"/>
      <c r="BC48" s="771"/>
      <c r="BD48" s="771"/>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x14ac:dyDescent="0.15">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1"/>
      <c r="BA49" s="771"/>
      <c r="BB49" s="771"/>
      <c r="BC49" s="771"/>
      <c r="BD49" s="771"/>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x14ac:dyDescent="0.15">
      <c r="A50" s="59">
        <v>23</v>
      </c>
      <c r="B50" s="727"/>
      <c r="C50" s="728"/>
      <c r="D50" s="728"/>
      <c r="E50" s="728"/>
      <c r="F50" s="728"/>
      <c r="G50" s="728"/>
      <c r="H50" s="728"/>
      <c r="I50" s="728"/>
      <c r="J50" s="728"/>
      <c r="K50" s="728"/>
      <c r="L50" s="728"/>
      <c r="M50" s="728"/>
      <c r="N50" s="728"/>
      <c r="O50" s="728"/>
      <c r="P50" s="729"/>
      <c r="Q50" s="781"/>
      <c r="R50" s="782"/>
      <c r="S50" s="782"/>
      <c r="T50" s="782"/>
      <c r="U50" s="782"/>
      <c r="V50" s="782"/>
      <c r="W50" s="782"/>
      <c r="X50" s="782"/>
      <c r="Y50" s="782"/>
      <c r="Z50" s="782"/>
      <c r="AA50" s="782"/>
      <c r="AB50" s="782"/>
      <c r="AC50" s="782"/>
      <c r="AD50" s="782"/>
      <c r="AE50" s="783"/>
      <c r="AF50" s="721"/>
      <c r="AG50" s="722"/>
      <c r="AH50" s="722"/>
      <c r="AI50" s="722"/>
      <c r="AJ50" s="723"/>
      <c r="AK50" s="784"/>
      <c r="AL50" s="782"/>
      <c r="AM50" s="782"/>
      <c r="AN50" s="782"/>
      <c r="AO50" s="782"/>
      <c r="AP50" s="782"/>
      <c r="AQ50" s="782"/>
      <c r="AR50" s="782"/>
      <c r="AS50" s="782"/>
      <c r="AT50" s="782"/>
      <c r="AU50" s="782"/>
      <c r="AV50" s="782"/>
      <c r="AW50" s="782"/>
      <c r="AX50" s="782"/>
      <c r="AY50" s="782"/>
      <c r="AZ50" s="785"/>
      <c r="BA50" s="785"/>
      <c r="BB50" s="785"/>
      <c r="BC50" s="785"/>
      <c r="BD50" s="785"/>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x14ac:dyDescent="0.15">
      <c r="A51" s="59">
        <v>24</v>
      </c>
      <c r="B51" s="727"/>
      <c r="C51" s="728"/>
      <c r="D51" s="728"/>
      <c r="E51" s="728"/>
      <c r="F51" s="728"/>
      <c r="G51" s="728"/>
      <c r="H51" s="728"/>
      <c r="I51" s="728"/>
      <c r="J51" s="728"/>
      <c r="K51" s="728"/>
      <c r="L51" s="728"/>
      <c r="M51" s="728"/>
      <c r="N51" s="728"/>
      <c r="O51" s="728"/>
      <c r="P51" s="729"/>
      <c r="Q51" s="781"/>
      <c r="R51" s="782"/>
      <c r="S51" s="782"/>
      <c r="T51" s="782"/>
      <c r="U51" s="782"/>
      <c r="V51" s="782"/>
      <c r="W51" s="782"/>
      <c r="X51" s="782"/>
      <c r="Y51" s="782"/>
      <c r="Z51" s="782"/>
      <c r="AA51" s="782"/>
      <c r="AB51" s="782"/>
      <c r="AC51" s="782"/>
      <c r="AD51" s="782"/>
      <c r="AE51" s="783"/>
      <c r="AF51" s="721"/>
      <c r="AG51" s="722"/>
      <c r="AH51" s="722"/>
      <c r="AI51" s="722"/>
      <c r="AJ51" s="723"/>
      <c r="AK51" s="784"/>
      <c r="AL51" s="782"/>
      <c r="AM51" s="782"/>
      <c r="AN51" s="782"/>
      <c r="AO51" s="782"/>
      <c r="AP51" s="782"/>
      <c r="AQ51" s="782"/>
      <c r="AR51" s="782"/>
      <c r="AS51" s="782"/>
      <c r="AT51" s="782"/>
      <c r="AU51" s="782"/>
      <c r="AV51" s="782"/>
      <c r="AW51" s="782"/>
      <c r="AX51" s="782"/>
      <c r="AY51" s="782"/>
      <c r="AZ51" s="785"/>
      <c r="BA51" s="785"/>
      <c r="BB51" s="785"/>
      <c r="BC51" s="785"/>
      <c r="BD51" s="785"/>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x14ac:dyDescent="0.15">
      <c r="A52" s="59">
        <v>25</v>
      </c>
      <c r="B52" s="727"/>
      <c r="C52" s="728"/>
      <c r="D52" s="728"/>
      <c r="E52" s="728"/>
      <c r="F52" s="728"/>
      <c r="G52" s="728"/>
      <c r="H52" s="728"/>
      <c r="I52" s="728"/>
      <c r="J52" s="728"/>
      <c r="K52" s="728"/>
      <c r="L52" s="728"/>
      <c r="M52" s="728"/>
      <c r="N52" s="728"/>
      <c r="O52" s="728"/>
      <c r="P52" s="729"/>
      <c r="Q52" s="781"/>
      <c r="R52" s="782"/>
      <c r="S52" s="782"/>
      <c r="T52" s="782"/>
      <c r="U52" s="782"/>
      <c r="V52" s="782"/>
      <c r="W52" s="782"/>
      <c r="X52" s="782"/>
      <c r="Y52" s="782"/>
      <c r="Z52" s="782"/>
      <c r="AA52" s="782"/>
      <c r="AB52" s="782"/>
      <c r="AC52" s="782"/>
      <c r="AD52" s="782"/>
      <c r="AE52" s="783"/>
      <c r="AF52" s="721"/>
      <c r="AG52" s="722"/>
      <c r="AH52" s="722"/>
      <c r="AI52" s="722"/>
      <c r="AJ52" s="723"/>
      <c r="AK52" s="784"/>
      <c r="AL52" s="782"/>
      <c r="AM52" s="782"/>
      <c r="AN52" s="782"/>
      <c r="AO52" s="782"/>
      <c r="AP52" s="782"/>
      <c r="AQ52" s="782"/>
      <c r="AR52" s="782"/>
      <c r="AS52" s="782"/>
      <c r="AT52" s="782"/>
      <c r="AU52" s="782"/>
      <c r="AV52" s="782"/>
      <c r="AW52" s="782"/>
      <c r="AX52" s="782"/>
      <c r="AY52" s="782"/>
      <c r="AZ52" s="785"/>
      <c r="BA52" s="785"/>
      <c r="BB52" s="785"/>
      <c r="BC52" s="785"/>
      <c r="BD52" s="785"/>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x14ac:dyDescent="0.15">
      <c r="A53" s="59">
        <v>26</v>
      </c>
      <c r="B53" s="727"/>
      <c r="C53" s="728"/>
      <c r="D53" s="728"/>
      <c r="E53" s="728"/>
      <c r="F53" s="728"/>
      <c r="G53" s="728"/>
      <c r="H53" s="728"/>
      <c r="I53" s="728"/>
      <c r="J53" s="728"/>
      <c r="K53" s="728"/>
      <c r="L53" s="728"/>
      <c r="M53" s="728"/>
      <c r="N53" s="728"/>
      <c r="O53" s="728"/>
      <c r="P53" s="729"/>
      <c r="Q53" s="781"/>
      <c r="R53" s="782"/>
      <c r="S53" s="782"/>
      <c r="T53" s="782"/>
      <c r="U53" s="782"/>
      <c r="V53" s="782"/>
      <c r="W53" s="782"/>
      <c r="X53" s="782"/>
      <c r="Y53" s="782"/>
      <c r="Z53" s="782"/>
      <c r="AA53" s="782"/>
      <c r="AB53" s="782"/>
      <c r="AC53" s="782"/>
      <c r="AD53" s="782"/>
      <c r="AE53" s="783"/>
      <c r="AF53" s="721"/>
      <c r="AG53" s="722"/>
      <c r="AH53" s="722"/>
      <c r="AI53" s="722"/>
      <c r="AJ53" s="723"/>
      <c r="AK53" s="784"/>
      <c r="AL53" s="782"/>
      <c r="AM53" s="782"/>
      <c r="AN53" s="782"/>
      <c r="AO53" s="782"/>
      <c r="AP53" s="782"/>
      <c r="AQ53" s="782"/>
      <c r="AR53" s="782"/>
      <c r="AS53" s="782"/>
      <c r="AT53" s="782"/>
      <c r="AU53" s="782"/>
      <c r="AV53" s="782"/>
      <c r="AW53" s="782"/>
      <c r="AX53" s="782"/>
      <c r="AY53" s="782"/>
      <c r="AZ53" s="785"/>
      <c r="BA53" s="785"/>
      <c r="BB53" s="785"/>
      <c r="BC53" s="785"/>
      <c r="BD53" s="785"/>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x14ac:dyDescent="0.15">
      <c r="A54" s="59">
        <v>27</v>
      </c>
      <c r="B54" s="727"/>
      <c r="C54" s="728"/>
      <c r="D54" s="728"/>
      <c r="E54" s="728"/>
      <c r="F54" s="728"/>
      <c r="G54" s="728"/>
      <c r="H54" s="728"/>
      <c r="I54" s="728"/>
      <c r="J54" s="728"/>
      <c r="K54" s="728"/>
      <c r="L54" s="728"/>
      <c r="M54" s="728"/>
      <c r="N54" s="728"/>
      <c r="O54" s="728"/>
      <c r="P54" s="729"/>
      <c r="Q54" s="781"/>
      <c r="R54" s="782"/>
      <c r="S54" s="782"/>
      <c r="T54" s="782"/>
      <c r="U54" s="782"/>
      <c r="V54" s="782"/>
      <c r="W54" s="782"/>
      <c r="X54" s="782"/>
      <c r="Y54" s="782"/>
      <c r="Z54" s="782"/>
      <c r="AA54" s="782"/>
      <c r="AB54" s="782"/>
      <c r="AC54" s="782"/>
      <c r="AD54" s="782"/>
      <c r="AE54" s="783"/>
      <c r="AF54" s="721"/>
      <c r="AG54" s="722"/>
      <c r="AH54" s="722"/>
      <c r="AI54" s="722"/>
      <c r="AJ54" s="723"/>
      <c r="AK54" s="784"/>
      <c r="AL54" s="782"/>
      <c r="AM54" s="782"/>
      <c r="AN54" s="782"/>
      <c r="AO54" s="782"/>
      <c r="AP54" s="782"/>
      <c r="AQ54" s="782"/>
      <c r="AR54" s="782"/>
      <c r="AS54" s="782"/>
      <c r="AT54" s="782"/>
      <c r="AU54" s="782"/>
      <c r="AV54" s="782"/>
      <c r="AW54" s="782"/>
      <c r="AX54" s="782"/>
      <c r="AY54" s="782"/>
      <c r="AZ54" s="785"/>
      <c r="BA54" s="785"/>
      <c r="BB54" s="785"/>
      <c r="BC54" s="785"/>
      <c r="BD54" s="785"/>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x14ac:dyDescent="0.15">
      <c r="A55" s="59">
        <v>28</v>
      </c>
      <c r="B55" s="727"/>
      <c r="C55" s="728"/>
      <c r="D55" s="728"/>
      <c r="E55" s="728"/>
      <c r="F55" s="728"/>
      <c r="G55" s="728"/>
      <c r="H55" s="728"/>
      <c r="I55" s="728"/>
      <c r="J55" s="728"/>
      <c r="K55" s="728"/>
      <c r="L55" s="728"/>
      <c r="M55" s="728"/>
      <c r="N55" s="728"/>
      <c r="O55" s="728"/>
      <c r="P55" s="729"/>
      <c r="Q55" s="781"/>
      <c r="R55" s="782"/>
      <c r="S55" s="782"/>
      <c r="T55" s="782"/>
      <c r="U55" s="782"/>
      <c r="V55" s="782"/>
      <c r="W55" s="782"/>
      <c r="X55" s="782"/>
      <c r="Y55" s="782"/>
      <c r="Z55" s="782"/>
      <c r="AA55" s="782"/>
      <c r="AB55" s="782"/>
      <c r="AC55" s="782"/>
      <c r="AD55" s="782"/>
      <c r="AE55" s="783"/>
      <c r="AF55" s="721"/>
      <c r="AG55" s="722"/>
      <c r="AH55" s="722"/>
      <c r="AI55" s="722"/>
      <c r="AJ55" s="723"/>
      <c r="AK55" s="784"/>
      <c r="AL55" s="782"/>
      <c r="AM55" s="782"/>
      <c r="AN55" s="782"/>
      <c r="AO55" s="782"/>
      <c r="AP55" s="782"/>
      <c r="AQ55" s="782"/>
      <c r="AR55" s="782"/>
      <c r="AS55" s="782"/>
      <c r="AT55" s="782"/>
      <c r="AU55" s="782"/>
      <c r="AV55" s="782"/>
      <c r="AW55" s="782"/>
      <c r="AX55" s="782"/>
      <c r="AY55" s="782"/>
      <c r="AZ55" s="785"/>
      <c r="BA55" s="785"/>
      <c r="BB55" s="785"/>
      <c r="BC55" s="785"/>
      <c r="BD55" s="785"/>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x14ac:dyDescent="0.15">
      <c r="A56" s="59">
        <v>29</v>
      </c>
      <c r="B56" s="727"/>
      <c r="C56" s="728"/>
      <c r="D56" s="728"/>
      <c r="E56" s="728"/>
      <c r="F56" s="728"/>
      <c r="G56" s="728"/>
      <c r="H56" s="728"/>
      <c r="I56" s="728"/>
      <c r="J56" s="728"/>
      <c r="K56" s="728"/>
      <c r="L56" s="728"/>
      <c r="M56" s="728"/>
      <c r="N56" s="728"/>
      <c r="O56" s="728"/>
      <c r="P56" s="729"/>
      <c r="Q56" s="781"/>
      <c r="R56" s="782"/>
      <c r="S56" s="782"/>
      <c r="T56" s="782"/>
      <c r="U56" s="782"/>
      <c r="V56" s="782"/>
      <c r="W56" s="782"/>
      <c r="X56" s="782"/>
      <c r="Y56" s="782"/>
      <c r="Z56" s="782"/>
      <c r="AA56" s="782"/>
      <c r="AB56" s="782"/>
      <c r="AC56" s="782"/>
      <c r="AD56" s="782"/>
      <c r="AE56" s="783"/>
      <c r="AF56" s="721"/>
      <c r="AG56" s="722"/>
      <c r="AH56" s="722"/>
      <c r="AI56" s="722"/>
      <c r="AJ56" s="723"/>
      <c r="AK56" s="784"/>
      <c r="AL56" s="782"/>
      <c r="AM56" s="782"/>
      <c r="AN56" s="782"/>
      <c r="AO56" s="782"/>
      <c r="AP56" s="782"/>
      <c r="AQ56" s="782"/>
      <c r="AR56" s="782"/>
      <c r="AS56" s="782"/>
      <c r="AT56" s="782"/>
      <c r="AU56" s="782"/>
      <c r="AV56" s="782"/>
      <c r="AW56" s="782"/>
      <c r="AX56" s="782"/>
      <c r="AY56" s="782"/>
      <c r="AZ56" s="785"/>
      <c r="BA56" s="785"/>
      <c r="BB56" s="785"/>
      <c r="BC56" s="785"/>
      <c r="BD56" s="785"/>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x14ac:dyDescent="0.15">
      <c r="A57" s="59">
        <v>30</v>
      </c>
      <c r="B57" s="727"/>
      <c r="C57" s="728"/>
      <c r="D57" s="728"/>
      <c r="E57" s="728"/>
      <c r="F57" s="728"/>
      <c r="G57" s="728"/>
      <c r="H57" s="728"/>
      <c r="I57" s="728"/>
      <c r="J57" s="728"/>
      <c r="K57" s="728"/>
      <c r="L57" s="728"/>
      <c r="M57" s="728"/>
      <c r="N57" s="728"/>
      <c r="O57" s="728"/>
      <c r="P57" s="729"/>
      <c r="Q57" s="781"/>
      <c r="R57" s="782"/>
      <c r="S57" s="782"/>
      <c r="T57" s="782"/>
      <c r="U57" s="782"/>
      <c r="V57" s="782"/>
      <c r="W57" s="782"/>
      <c r="X57" s="782"/>
      <c r="Y57" s="782"/>
      <c r="Z57" s="782"/>
      <c r="AA57" s="782"/>
      <c r="AB57" s="782"/>
      <c r="AC57" s="782"/>
      <c r="AD57" s="782"/>
      <c r="AE57" s="783"/>
      <c r="AF57" s="721"/>
      <c r="AG57" s="722"/>
      <c r="AH57" s="722"/>
      <c r="AI57" s="722"/>
      <c r="AJ57" s="723"/>
      <c r="AK57" s="784"/>
      <c r="AL57" s="782"/>
      <c r="AM57" s="782"/>
      <c r="AN57" s="782"/>
      <c r="AO57" s="782"/>
      <c r="AP57" s="782"/>
      <c r="AQ57" s="782"/>
      <c r="AR57" s="782"/>
      <c r="AS57" s="782"/>
      <c r="AT57" s="782"/>
      <c r="AU57" s="782"/>
      <c r="AV57" s="782"/>
      <c r="AW57" s="782"/>
      <c r="AX57" s="782"/>
      <c r="AY57" s="782"/>
      <c r="AZ57" s="785"/>
      <c r="BA57" s="785"/>
      <c r="BB57" s="785"/>
      <c r="BC57" s="785"/>
      <c r="BD57" s="785"/>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x14ac:dyDescent="0.15">
      <c r="A58" s="59">
        <v>31</v>
      </c>
      <c r="B58" s="727"/>
      <c r="C58" s="728"/>
      <c r="D58" s="728"/>
      <c r="E58" s="728"/>
      <c r="F58" s="728"/>
      <c r="G58" s="728"/>
      <c r="H58" s="728"/>
      <c r="I58" s="728"/>
      <c r="J58" s="728"/>
      <c r="K58" s="728"/>
      <c r="L58" s="728"/>
      <c r="M58" s="728"/>
      <c r="N58" s="728"/>
      <c r="O58" s="728"/>
      <c r="P58" s="729"/>
      <c r="Q58" s="781"/>
      <c r="R58" s="782"/>
      <c r="S58" s="782"/>
      <c r="T58" s="782"/>
      <c r="U58" s="782"/>
      <c r="V58" s="782"/>
      <c r="W58" s="782"/>
      <c r="X58" s="782"/>
      <c r="Y58" s="782"/>
      <c r="Z58" s="782"/>
      <c r="AA58" s="782"/>
      <c r="AB58" s="782"/>
      <c r="AC58" s="782"/>
      <c r="AD58" s="782"/>
      <c r="AE58" s="783"/>
      <c r="AF58" s="721"/>
      <c r="AG58" s="722"/>
      <c r="AH58" s="722"/>
      <c r="AI58" s="722"/>
      <c r="AJ58" s="723"/>
      <c r="AK58" s="784"/>
      <c r="AL58" s="782"/>
      <c r="AM58" s="782"/>
      <c r="AN58" s="782"/>
      <c r="AO58" s="782"/>
      <c r="AP58" s="782"/>
      <c r="AQ58" s="782"/>
      <c r="AR58" s="782"/>
      <c r="AS58" s="782"/>
      <c r="AT58" s="782"/>
      <c r="AU58" s="782"/>
      <c r="AV58" s="782"/>
      <c r="AW58" s="782"/>
      <c r="AX58" s="782"/>
      <c r="AY58" s="782"/>
      <c r="AZ58" s="785"/>
      <c r="BA58" s="785"/>
      <c r="BB58" s="785"/>
      <c r="BC58" s="785"/>
      <c r="BD58" s="785"/>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x14ac:dyDescent="0.15">
      <c r="A59" s="59">
        <v>32</v>
      </c>
      <c r="B59" s="727"/>
      <c r="C59" s="728"/>
      <c r="D59" s="728"/>
      <c r="E59" s="728"/>
      <c r="F59" s="728"/>
      <c r="G59" s="728"/>
      <c r="H59" s="728"/>
      <c r="I59" s="728"/>
      <c r="J59" s="728"/>
      <c r="K59" s="728"/>
      <c r="L59" s="728"/>
      <c r="M59" s="728"/>
      <c r="N59" s="728"/>
      <c r="O59" s="728"/>
      <c r="P59" s="729"/>
      <c r="Q59" s="781"/>
      <c r="R59" s="782"/>
      <c r="S59" s="782"/>
      <c r="T59" s="782"/>
      <c r="U59" s="782"/>
      <c r="V59" s="782"/>
      <c r="W59" s="782"/>
      <c r="X59" s="782"/>
      <c r="Y59" s="782"/>
      <c r="Z59" s="782"/>
      <c r="AA59" s="782"/>
      <c r="AB59" s="782"/>
      <c r="AC59" s="782"/>
      <c r="AD59" s="782"/>
      <c r="AE59" s="783"/>
      <c r="AF59" s="721"/>
      <c r="AG59" s="722"/>
      <c r="AH59" s="722"/>
      <c r="AI59" s="722"/>
      <c r="AJ59" s="723"/>
      <c r="AK59" s="784"/>
      <c r="AL59" s="782"/>
      <c r="AM59" s="782"/>
      <c r="AN59" s="782"/>
      <c r="AO59" s="782"/>
      <c r="AP59" s="782"/>
      <c r="AQ59" s="782"/>
      <c r="AR59" s="782"/>
      <c r="AS59" s="782"/>
      <c r="AT59" s="782"/>
      <c r="AU59" s="782"/>
      <c r="AV59" s="782"/>
      <c r="AW59" s="782"/>
      <c r="AX59" s="782"/>
      <c r="AY59" s="782"/>
      <c r="AZ59" s="785"/>
      <c r="BA59" s="785"/>
      <c r="BB59" s="785"/>
      <c r="BC59" s="785"/>
      <c r="BD59" s="785"/>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x14ac:dyDescent="0.15">
      <c r="A60" s="59">
        <v>33</v>
      </c>
      <c r="B60" s="727"/>
      <c r="C60" s="728"/>
      <c r="D60" s="728"/>
      <c r="E60" s="728"/>
      <c r="F60" s="728"/>
      <c r="G60" s="728"/>
      <c r="H60" s="728"/>
      <c r="I60" s="728"/>
      <c r="J60" s="728"/>
      <c r="K60" s="728"/>
      <c r="L60" s="728"/>
      <c r="M60" s="728"/>
      <c r="N60" s="728"/>
      <c r="O60" s="728"/>
      <c r="P60" s="729"/>
      <c r="Q60" s="781"/>
      <c r="R60" s="782"/>
      <c r="S60" s="782"/>
      <c r="T60" s="782"/>
      <c r="U60" s="782"/>
      <c r="V60" s="782"/>
      <c r="W60" s="782"/>
      <c r="X60" s="782"/>
      <c r="Y60" s="782"/>
      <c r="Z60" s="782"/>
      <c r="AA60" s="782"/>
      <c r="AB60" s="782"/>
      <c r="AC60" s="782"/>
      <c r="AD60" s="782"/>
      <c r="AE60" s="783"/>
      <c r="AF60" s="721"/>
      <c r="AG60" s="722"/>
      <c r="AH60" s="722"/>
      <c r="AI60" s="722"/>
      <c r="AJ60" s="723"/>
      <c r="AK60" s="784"/>
      <c r="AL60" s="782"/>
      <c r="AM60" s="782"/>
      <c r="AN60" s="782"/>
      <c r="AO60" s="782"/>
      <c r="AP60" s="782"/>
      <c r="AQ60" s="782"/>
      <c r="AR60" s="782"/>
      <c r="AS60" s="782"/>
      <c r="AT60" s="782"/>
      <c r="AU60" s="782"/>
      <c r="AV60" s="782"/>
      <c r="AW60" s="782"/>
      <c r="AX60" s="782"/>
      <c r="AY60" s="782"/>
      <c r="AZ60" s="785"/>
      <c r="BA60" s="785"/>
      <c r="BB60" s="785"/>
      <c r="BC60" s="785"/>
      <c r="BD60" s="785"/>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x14ac:dyDescent="0.15">
      <c r="A61" s="59">
        <v>34</v>
      </c>
      <c r="B61" s="727"/>
      <c r="C61" s="728"/>
      <c r="D61" s="728"/>
      <c r="E61" s="728"/>
      <c r="F61" s="728"/>
      <c r="G61" s="728"/>
      <c r="H61" s="728"/>
      <c r="I61" s="728"/>
      <c r="J61" s="728"/>
      <c r="K61" s="728"/>
      <c r="L61" s="728"/>
      <c r="M61" s="728"/>
      <c r="N61" s="728"/>
      <c r="O61" s="728"/>
      <c r="P61" s="729"/>
      <c r="Q61" s="781"/>
      <c r="R61" s="782"/>
      <c r="S61" s="782"/>
      <c r="T61" s="782"/>
      <c r="U61" s="782"/>
      <c r="V61" s="782"/>
      <c r="W61" s="782"/>
      <c r="X61" s="782"/>
      <c r="Y61" s="782"/>
      <c r="Z61" s="782"/>
      <c r="AA61" s="782"/>
      <c r="AB61" s="782"/>
      <c r="AC61" s="782"/>
      <c r="AD61" s="782"/>
      <c r="AE61" s="783"/>
      <c r="AF61" s="721"/>
      <c r="AG61" s="722"/>
      <c r="AH61" s="722"/>
      <c r="AI61" s="722"/>
      <c r="AJ61" s="723"/>
      <c r="AK61" s="784"/>
      <c r="AL61" s="782"/>
      <c r="AM61" s="782"/>
      <c r="AN61" s="782"/>
      <c r="AO61" s="782"/>
      <c r="AP61" s="782"/>
      <c r="AQ61" s="782"/>
      <c r="AR61" s="782"/>
      <c r="AS61" s="782"/>
      <c r="AT61" s="782"/>
      <c r="AU61" s="782"/>
      <c r="AV61" s="782"/>
      <c r="AW61" s="782"/>
      <c r="AX61" s="782"/>
      <c r="AY61" s="782"/>
      <c r="AZ61" s="785"/>
      <c r="BA61" s="785"/>
      <c r="BB61" s="785"/>
      <c r="BC61" s="785"/>
      <c r="BD61" s="785"/>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x14ac:dyDescent="0.15">
      <c r="A62" s="59">
        <v>35</v>
      </c>
      <c r="B62" s="727"/>
      <c r="C62" s="728"/>
      <c r="D62" s="728"/>
      <c r="E62" s="728"/>
      <c r="F62" s="728"/>
      <c r="G62" s="728"/>
      <c r="H62" s="728"/>
      <c r="I62" s="728"/>
      <c r="J62" s="728"/>
      <c r="K62" s="728"/>
      <c r="L62" s="728"/>
      <c r="M62" s="728"/>
      <c r="N62" s="728"/>
      <c r="O62" s="728"/>
      <c r="P62" s="729"/>
      <c r="Q62" s="781"/>
      <c r="R62" s="782"/>
      <c r="S62" s="782"/>
      <c r="T62" s="782"/>
      <c r="U62" s="782"/>
      <c r="V62" s="782"/>
      <c r="W62" s="782"/>
      <c r="X62" s="782"/>
      <c r="Y62" s="782"/>
      <c r="Z62" s="782"/>
      <c r="AA62" s="782"/>
      <c r="AB62" s="782"/>
      <c r="AC62" s="782"/>
      <c r="AD62" s="782"/>
      <c r="AE62" s="783"/>
      <c r="AF62" s="721"/>
      <c r="AG62" s="722"/>
      <c r="AH62" s="722"/>
      <c r="AI62" s="722"/>
      <c r="AJ62" s="723"/>
      <c r="AK62" s="784"/>
      <c r="AL62" s="782"/>
      <c r="AM62" s="782"/>
      <c r="AN62" s="782"/>
      <c r="AO62" s="782"/>
      <c r="AP62" s="782"/>
      <c r="AQ62" s="782"/>
      <c r="AR62" s="782"/>
      <c r="AS62" s="782"/>
      <c r="AT62" s="782"/>
      <c r="AU62" s="782"/>
      <c r="AV62" s="782"/>
      <c r="AW62" s="782"/>
      <c r="AX62" s="782"/>
      <c r="AY62" s="782"/>
      <c r="AZ62" s="785"/>
      <c r="BA62" s="785"/>
      <c r="BB62" s="785"/>
      <c r="BC62" s="785"/>
      <c r="BD62" s="785"/>
      <c r="BE62" s="725"/>
      <c r="BF62" s="725"/>
      <c r="BG62" s="725"/>
      <c r="BH62" s="725"/>
      <c r="BI62" s="726"/>
      <c r="BJ62" s="786" t="s">
        <v>458</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x14ac:dyDescent="0.15">
      <c r="A63" s="60" t="s">
        <v>249</v>
      </c>
      <c r="B63" s="747" t="s">
        <v>373</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686</v>
      </c>
      <c r="AG63" s="751"/>
      <c r="AH63" s="751"/>
      <c r="AI63" s="751"/>
      <c r="AJ63" s="754"/>
      <c r="AK63" s="755"/>
      <c r="AL63" s="756"/>
      <c r="AM63" s="756"/>
      <c r="AN63" s="756"/>
      <c r="AO63" s="756"/>
      <c r="AP63" s="751">
        <f>SUM(AP28:AT62)</f>
        <v>17026</v>
      </c>
      <c r="AQ63" s="751"/>
      <c r="AR63" s="751"/>
      <c r="AS63" s="751"/>
      <c r="AT63" s="751"/>
      <c r="AU63" s="751">
        <f>SUM(AU28:AY62)</f>
        <v>12420</v>
      </c>
      <c r="AV63" s="751"/>
      <c r="AW63" s="751"/>
      <c r="AX63" s="751"/>
      <c r="AY63" s="751"/>
      <c r="AZ63" s="789"/>
      <c r="BA63" s="789"/>
      <c r="BB63" s="789"/>
      <c r="BC63" s="789"/>
      <c r="BD63" s="789"/>
      <c r="BE63" s="757"/>
      <c r="BF63" s="757"/>
      <c r="BG63" s="757"/>
      <c r="BH63" s="757"/>
      <c r="BI63" s="758"/>
      <c r="BJ63" s="759" t="s">
        <v>196</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x14ac:dyDescent="0.15">
      <c r="A65" s="63" t="s">
        <v>265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x14ac:dyDescent="0.15">
      <c r="A66" s="704" t="s">
        <v>442</v>
      </c>
      <c r="B66" s="705"/>
      <c r="C66" s="705"/>
      <c r="D66" s="705"/>
      <c r="E66" s="705"/>
      <c r="F66" s="705"/>
      <c r="G66" s="705"/>
      <c r="H66" s="705"/>
      <c r="I66" s="705"/>
      <c r="J66" s="705"/>
      <c r="K66" s="705"/>
      <c r="L66" s="705"/>
      <c r="M66" s="705"/>
      <c r="N66" s="705"/>
      <c r="O66" s="705"/>
      <c r="P66" s="706"/>
      <c r="Q66" s="698" t="s">
        <v>448</v>
      </c>
      <c r="R66" s="699"/>
      <c r="S66" s="699"/>
      <c r="T66" s="699"/>
      <c r="U66" s="710"/>
      <c r="V66" s="698" t="s">
        <v>449</v>
      </c>
      <c r="W66" s="699"/>
      <c r="X66" s="699"/>
      <c r="Y66" s="699"/>
      <c r="Z66" s="710"/>
      <c r="AA66" s="698" t="s">
        <v>450</v>
      </c>
      <c r="AB66" s="699"/>
      <c r="AC66" s="699"/>
      <c r="AD66" s="699"/>
      <c r="AE66" s="710"/>
      <c r="AF66" s="975" t="s">
        <v>246</v>
      </c>
      <c r="AG66" s="970"/>
      <c r="AH66" s="970"/>
      <c r="AI66" s="970"/>
      <c r="AJ66" s="976"/>
      <c r="AK66" s="698" t="s">
        <v>383</v>
      </c>
      <c r="AL66" s="705"/>
      <c r="AM66" s="705"/>
      <c r="AN66" s="705"/>
      <c r="AO66" s="706"/>
      <c r="AP66" s="698" t="s">
        <v>353</v>
      </c>
      <c r="AQ66" s="699"/>
      <c r="AR66" s="699"/>
      <c r="AS66" s="699"/>
      <c r="AT66" s="710"/>
      <c r="AU66" s="698" t="s">
        <v>459</v>
      </c>
      <c r="AV66" s="699"/>
      <c r="AW66" s="699"/>
      <c r="AX66" s="699"/>
      <c r="AY66" s="710"/>
      <c r="AZ66" s="698" t="s">
        <v>437</v>
      </c>
      <c r="BA66" s="699"/>
      <c r="BB66" s="699"/>
      <c r="BC66" s="699"/>
      <c r="BD66" s="700"/>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6"/>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5"/>
      <c r="EA66" s="54"/>
    </row>
    <row r="67" spans="1:131" s="51" customFormat="1" ht="26.25" customHeight="1" x14ac:dyDescent="0.15">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7"/>
      <c r="AG67" s="973"/>
      <c r="AH67" s="973"/>
      <c r="AI67" s="973"/>
      <c r="AJ67" s="978"/>
      <c r="AK67" s="979"/>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6"/>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5"/>
      <c r="EA67" s="54"/>
    </row>
    <row r="68" spans="1:131" s="51" customFormat="1" ht="26.25" customHeight="1" x14ac:dyDescent="0.15">
      <c r="A68" s="58">
        <v>1</v>
      </c>
      <c r="B68" s="695" t="s">
        <v>530</v>
      </c>
      <c r="C68" s="696"/>
      <c r="D68" s="696"/>
      <c r="E68" s="696"/>
      <c r="F68" s="696"/>
      <c r="G68" s="696"/>
      <c r="H68" s="696"/>
      <c r="I68" s="696"/>
      <c r="J68" s="696"/>
      <c r="K68" s="696"/>
      <c r="L68" s="696"/>
      <c r="M68" s="696"/>
      <c r="N68" s="696"/>
      <c r="O68" s="696"/>
      <c r="P68" s="736"/>
      <c r="Q68" s="737">
        <v>8778</v>
      </c>
      <c r="R68" s="738"/>
      <c r="S68" s="738"/>
      <c r="T68" s="738"/>
      <c r="U68" s="738"/>
      <c r="V68" s="738">
        <v>8501</v>
      </c>
      <c r="W68" s="738"/>
      <c r="X68" s="738"/>
      <c r="Y68" s="738"/>
      <c r="Z68" s="738"/>
      <c r="AA68" s="738">
        <v>276</v>
      </c>
      <c r="AB68" s="738"/>
      <c r="AC68" s="738"/>
      <c r="AD68" s="738"/>
      <c r="AE68" s="738"/>
      <c r="AF68" s="738">
        <v>276</v>
      </c>
      <c r="AG68" s="738"/>
      <c r="AH68" s="738"/>
      <c r="AI68" s="738"/>
      <c r="AJ68" s="738"/>
      <c r="AK68" s="738">
        <v>373</v>
      </c>
      <c r="AL68" s="738"/>
      <c r="AM68" s="738"/>
      <c r="AN68" s="738"/>
      <c r="AO68" s="738"/>
      <c r="AP68" s="738" t="s">
        <v>196</v>
      </c>
      <c r="AQ68" s="738"/>
      <c r="AR68" s="738"/>
      <c r="AS68" s="738"/>
      <c r="AT68" s="738"/>
      <c r="AU68" s="738" t="s">
        <v>196</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6"/>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5"/>
      <c r="EA68" s="54"/>
    </row>
    <row r="69" spans="1:131" s="51" customFormat="1" ht="26.25" customHeight="1" x14ac:dyDescent="0.15">
      <c r="A69" s="59">
        <v>2</v>
      </c>
      <c r="B69" s="727" t="s">
        <v>137</v>
      </c>
      <c r="C69" s="728"/>
      <c r="D69" s="728"/>
      <c r="E69" s="728"/>
      <c r="F69" s="728"/>
      <c r="G69" s="728"/>
      <c r="H69" s="728"/>
      <c r="I69" s="728"/>
      <c r="J69" s="728"/>
      <c r="K69" s="728"/>
      <c r="L69" s="728"/>
      <c r="M69" s="728"/>
      <c r="N69" s="728"/>
      <c r="O69" s="728"/>
      <c r="P69" s="729"/>
      <c r="Q69" s="718">
        <v>116</v>
      </c>
      <c r="R69" s="719"/>
      <c r="S69" s="719"/>
      <c r="T69" s="719"/>
      <c r="U69" s="719"/>
      <c r="V69" s="719">
        <v>93</v>
      </c>
      <c r="W69" s="719"/>
      <c r="X69" s="719"/>
      <c r="Y69" s="719"/>
      <c r="Z69" s="719"/>
      <c r="AA69" s="719">
        <v>23</v>
      </c>
      <c r="AB69" s="719"/>
      <c r="AC69" s="719"/>
      <c r="AD69" s="719"/>
      <c r="AE69" s="719"/>
      <c r="AF69" s="719">
        <v>23</v>
      </c>
      <c r="AG69" s="719"/>
      <c r="AH69" s="719"/>
      <c r="AI69" s="719"/>
      <c r="AJ69" s="719"/>
      <c r="AK69" s="719">
        <v>12</v>
      </c>
      <c r="AL69" s="719"/>
      <c r="AM69" s="719"/>
      <c r="AN69" s="719"/>
      <c r="AO69" s="719"/>
      <c r="AP69" s="719" t="s">
        <v>196</v>
      </c>
      <c r="AQ69" s="719"/>
      <c r="AR69" s="719"/>
      <c r="AS69" s="719"/>
      <c r="AT69" s="719"/>
      <c r="AU69" s="719" t="s">
        <v>196</v>
      </c>
      <c r="AV69" s="719"/>
      <c r="AW69" s="719"/>
      <c r="AX69" s="719"/>
      <c r="AY69" s="719"/>
      <c r="AZ69" s="725"/>
      <c r="BA69" s="725"/>
      <c r="BB69" s="725"/>
      <c r="BC69" s="725"/>
      <c r="BD69" s="726"/>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6"/>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5"/>
      <c r="EA69" s="54"/>
    </row>
    <row r="70" spans="1:131" s="51" customFormat="1" ht="26.25" customHeight="1" x14ac:dyDescent="0.15">
      <c r="A70" s="59">
        <v>3</v>
      </c>
      <c r="B70" s="727" t="s">
        <v>473</v>
      </c>
      <c r="C70" s="728"/>
      <c r="D70" s="728"/>
      <c r="E70" s="728"/>
      <c r="F70" s="728"/>
      <c r="G70" s="728"/>
      <c r="H70" s="728"/>
      <c r="I70" s="728"/>
      <c r="J70" s="728"/>
      <c r="K70" s="728"/>
      <c r="L70" s="728"/>
      <c r="M70" s="728"/>
      <c r="N70" s="728"/>
      <c r="O70" s="728"/>
      <c r="P70" s="729"/>
      <c r="Q70" s="718">
        <v>265</v>
      </c>
      <c r="R70" s="719"/>
      <c r="S70" s="719"/>
      <c r="T70" s="719"/>
      <c r="U70" s="719"/>
      <c r="V70" s="719">
        <v>248</v>
      </c>
      <c r="W70" s="719"/>
      <c r="X70" s="719"/>
      <c r="Y70" s="719"/>
      <c r="Z70" s="719"/>
      <c r="AA70" s="719">
        <v>17</v>
      </c>
      <c r="AB70" s="719"/>
      <c r="AC70" s="719"/>
      <c r="AD70" s="719"/>
      <c r="AE70" s="719"/>
      <c r="AF70" s="719">
        <v>17</v>
      </c>
      <c r="AG70" s="719"/>
      <c r="AH70" s="719"/>
      <c r="AI70" s="719"/>
      <c r="AJ70" s="719"/>
      <c r="AK70" s="719">
        <v>151</v>
      </c>
      <c r="AL70" s="719"/>
      <c r="AM70" s="719"/>
      <c r="AN70" s="719"/>
      <c r="AO70" s="719"/>
      <c r="AP70" s="719" t="s">
        <v>196</v>
      </c>
      <c r="AQ70" s="719"/>
      <c r="AR70" s="719"/>
      <c r="AS70" s="719"/>
      <c r="AT70" s="719"/>
      <c r="AU70" s="719" t="s">
        <v>196</v>
      </c>
      <c r="AV70" s="719"/>
      <c r="AW70" s="719"/>
      <c r="AX70" s="719"/>
      <c r="AY70" s="719"/>
      <c r="AZ70" s="725"/>
      <c r="BA70" s="725"/>
      <c r="BB70" s="725"/>
      <c r="BC70" s="725"/>
      <c r="BD70" s="726"/>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6"/>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5"/>
      <c r="EA70" s="54"/>
    </row>
    <row r="71" spans="1:131" s="51" customFormat="1" ht="26.25" customHeight="1" x14ac:dyDescent="0.15">
      <c r="A71" s="59">
        <v>4</v>
      </c>
      <c r="B71" s="727" t="s">
        <v>531</v>
      </c>
      <c r="C71" s="728"/>
      <c r="D71" s="728"/>
      <c r="E71" s="728"/>
      <c r="F71" s="728"/>
      <c r="G71" s="728"/>
      <c r="H71" s="728"/>
      <c r="I71" s="728"/>
      <c r="J71" s="728"/>
      <c r="K71" s="728"/>
      <c r="L71" s="728"/>
      <c r="M71" s="728"/>
      <c r="N71" s="728"/>
      <c r="O71" s="728"/>
      <c r="P71" s="729"/>
      <c r="Q71" s="718">
        <v>545</v>
      </c>
      <c r="R71" s="719"/>
      <c r="S71" s="719"/>
      <c r="T71" s="719"/>
      <c r="U71" s="719"/>
      <c r="V71" s="719">
        <v>409</v>
      </c>
      <c r="W71" s="719"/>
      <c r="X71" s="719"/>
      <c r="Y71" s="719"/>
      <c r="Z71" s="719"/>
      <c r="AA71" s="719">
        <v>136</v>
      </c>
      <c r="AB71" s="719"/>
      <c r="AC71" s="719"/>
      <c r="AD71" s="719"/>
      <c r="AE71" s="719"/>
      <c r="AF71" s="719">
        <v>136</v>
      </c>
      <c r="AG71" s="719"/>
      <c r="AH71" s="719"/>
      <c r="AI71" s="719"/>
      <c r="AJ71" s="719"/>
      <c r="AK71" s="719" t="s">
        <v>196</v>
      </c>
      <c r="AL71" s="719"/>
      <c r="AM71" s="719"/>
      <c r="AN71" s="719"/>
      <c r="AO71" s="719"/>
      <c r="AP71" s="719" t="s">
        <v>196</v>
      </c>
      <c r="AQ71" s="719"/>
      <c r="AR71" s="719"/>
      <c r="AS71" s="719"/>
      <c r="AT71" s="719"/>
      <c r="AU71" s="719" t="s">
        <v>196</v>
      </c>
      <c r="AV71" s="719"/>
      <c r="AW71" s="719"/>
      <c r="AX71" s="719"/>
      <c r="AY71" s="719"/>
      <c r="AZ71" s="725"/>
      <c r="BA71" s="725"/>
      <c r="BB71" s="725"/>
      <c r="BC71" s="725"/>
      <c r="BD71" s="726"/>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6"/>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5"/>
      <c r="EA71" s="54"/>
    </row>
    <row r="72" spans="1:131" s="51" customFormat="1" ht="26.25" customHeight="1" x14ac:dyDescent="0.15">
      <c r="A72" s="59">
        <v>5</v>
      </c>
      <c r="B72" s="727" t="s">
        <v>224</v>
      </c>
      <c r="C72" s="728"/>
      <c r="D72" s="728"/>
      <c r="E72" s="728"/>
      <c r="F72" s="728"/>
      <c r="G72" s="728"/>
      <c r="H72" s="728"/>
      <c r="I72" s="728"/>
      <c r="J72" s="728"/>
      <c r="K72" s="728"/>
      <c r="L72" s="728"/>
      <c r="M72" s="728"/>
      <c r="N72" s="728"/>
      <c r="O72" s="728"/>
      <c r="P72" s="729"/>
      <c r="Q72" s="718">
        <v>152075</v>
      </c>
      <c r="R72" s="719"/>
      <c r="S72" s="719"/>
      <c r="T72" s="719"/>
      <c r="U72" s="719"/>
      <c r="V72" s="719">
        <v>147885</v>
      </c>
      <c r="W72" s="719"/>
      <c r="X72" s="719"/>
      <c r="Y72" s="719"/>
      <c r="Z72" s="719"/>
      <c r="AA72" s="719">
        <v>4190</v>
      </c>
      <c r="AB72" s="719"/>
      <c r="AC72" s="719"/>
      <c r="AD72" s="719"/>
      <c r="AE72" s="719"/>
      <c r="AF72" s="719">
        <v>4190</v>
      </c>
      <c r="AG72" s="719"/>
      <c r="AH72" s="719"/>
      <c r="AI72" s="719"/>
      <c r="AJ72" s="719"/>
      <c r="AK72" s="719">
        <v>1425</v>
      </c>
      <c r="AL72" s="719"/>
      <c r="AM72" s="719"/>
      <c r="AN72" s="719"/>
      <c r="AO72" s="719"/>
      <c r="AP72" s="719" t="s">
        <v>196</v>
      </c>
      <c r="AQ72" s="719"/>
      <c r="AR72" s="719"/>
      <c r="AS72" s="719"/>
      <c r="AT72" s="719"/>
      <c r="AU72" s="719" t="s">
        <v>196</v>
      </c>
      <c r="AV72" s="719"/>
      <c r="AW72" s="719"/>
      <c r="AX72" s="719"/>
      <c r="AY72" s="719"/>
      <c r="AZ72" s="725"/>
      <c r="BA72" s="725"/>
      <c r="BB72" s="725"/>
      <c r="BC72" s="725"/>
      <c r="BD72" s="726"/>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6"/>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5"/>
      <c r="EA72" s="54"/>
    </row>
    <row r="73" spans="1:131" s="51" customFormat="1" ht="26.25" customHeight="1" x14ac:dyDescent="0.15">
      <c r="A73" s="59">
        <v>6</v>
      </c>
      <c r="B73" s="727" t="s">
        <v>532</v>
      </c>
      <c r="C73" s="728"/>
      <c r="D73" s="728"/>
      <c r="E73" s="728"/>
      <c r="F73" s="728"/>
      <c r="G73" s="728"/>
      <c r="H73" s="728"/>
      <c r="I73" s="728"/>
      <c r="J73" s="728"/>
      <c r="K73" s="728"/>
      <c r="L73" s="728"/>
      <c r="M73" s="728"/>
      <c r="N73" s="728"/>
      <c r="O73" s="728"/>
      <c r="P73" s="729"/>
      <c r="Q73" s="718">
        <v>1020</v>
      </c>
      <c r="R73" s="719"/>
      <c r="S73" s="719"/>
      <c r="T73" s="719"/>
      <c r="U73" s="719"/>
      <c r="V73" s="719">
        <v>954</v>
      </c>
      <c r="W73" s="719"/>
      <c r="X73" s="719"/>
      <c r="Y73" s="719"/>
      <c r="Z73" s="719"/>
      <c r="AA73" s="719">
        <v>66</v>
      </c>
      <c r="AB73" s="719"/>
      <c r="AC73" s="719"/>
      <c r="AD73" s="719"/>
      <c r="AE73" s="719"/>
      <c r="AF73" s="719">
        <v>66</v>
      </c>
      <c r="AG73" s="719"/>
      <c r="AH73" s="719"/>
      <c r="AI73" s="719"/>
      <c r="AJ73" s="719"/>
      <c r="AK73" s="719">
        <v>50</v>
      </c>
      <c r="AL73" s="719"/>
      <c r="AM73" s="719"/>
      <c r="AN73" s="719"/>
      <c r="AO73" s="719"/>
      <c r="AP73" s="719">
        <v>149</v>
      </c>
      <c r="AQ73" s="719"/>
      <c r="AR73" s="719"/>
      <c r="AS73" s="719"/>
      <c r="AT73" s="719"/>
      <c r="AU73" s="719">
        <v>22</v>
      </c>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6"/>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5"/>
      <c r="EA73" s="54"/>
    </row>
    <row r="74" spans="1:131" s="51" customFormat="1" ht="26.25" customHeight="1" x14ac:dyDescent="0.15">
      <c r="A74" s="59">
        <v>7</v>
      </c>
      <c r="B74" s="727" t="s">
        <v>533</v>
      </c>
      <c r="C74" s="728"/>
      <c r="D74" s="728"/>
      <c r="E74" s="728"/>
      <c r="F74" s="728"/>
      <c r="G74" s="728"/>
      <c r="H74" s="728"/>
      <c r="I74" s="728"/>
      <c r="J74" s="728"/>
      <c r="K74" s="728"/>
      <c r="L74" s="728"/>
      <c r="M74" s="728"/>
      <c r="N74" s="728"/>
      <c r="O74" s="728"/>
      <c r="P74" s="729"/>
      <c r="Q74" s="718">
        <v>13416</v>
      </c>
      <c r="R74" s="719"/>
      <c r="S74" s="719"/>
      <c r="T74" s="719"/>
      <c r="U74" s="719"/>
      <c r="V74" s="719">
        <v>13116</v>
      </c>
      <c r="W74" s="719"/>
      <c r="X74" s="719"/>
      <c r="Y74" s="719"/>
      <c r="Z74" s="719"/>
      <c r="AA74" s="719">
        <v>300</v>
      </c>
      <c r="AB74" s="719"/>
      <c r="AC74" s="719"/>
      <c r="AD74" s="719"/>
      <c r="AE74" s="719"/>
      <c r="AF74" s="719">
        <v>300</v>
      </c>
      <c r="AG74" s="719"/>
      <c r="AH74" s="719"/>
      <c r="AI74" s="719"/>
      <c r="AJ74" s="719"/>
      <c r="AK74" s="719" t="s">
        <v>196</v>
      </c>
      <c r="AL74" s="719"/>
      <c r="AM74" s="719"/>
      <c r="AN74" s="719"/>
      <c r="AO74" s="719"/>
      <c r="AP74" s="719" t="s">
        <v>196</v>
      </c>
      <c r="AQ74" s="719"/>
      <c r="AR74" s="719"/>
      <c r="AS74" s="719"/>
      <c r="AT74" s="719"/>
      <c r="AU74" s="719" t="s">
        <v>196</v>
      </c>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6"/>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5"/>
      <c r="EA74" s="54"/>
    </row>
    <row r="75" spans="1:131" s="51" customFormat="1" ht="26.25" customHeight="1" x14ac:dyDescent="0.15">
      <c r="A75" s="59">
        <v>8</v>
      </c>
      <c r="B75" s="727" t="s">
        <v>334</v>
      </c>
      <c r="C75" s="728"/>
      <c r="D75" s="728"/>
      <c r="E75" s="728"/>
      <c r="F75" s="728"/>
      <c r="G75" s="728"/>
      <c r="H75" s="728"/>
      <c r="I75" s="728"/>
      <c r="J75" s="728"/>
      <c r="K75" s="728"/>
      <c r="L75" s="728"/>
      <c r="M75" s="728"/>
      <c r="N75" s="728"/>
      <c r="O75" s="728"/>
      <c r="P75" s="729"/>
      <c r="Q75" s="730">
        <v>150</v>
      </c>
      <c r="R75" s="722"/>
      <c r="S75" s="722"/>
      <c r="T75" s="722"/>
      <c r="U75" s="724"/>
      <c r="V75" s="720">
        <v>124</v>
      </c>
      <c r="W75" s="722"/>
      <c r="X75" s="722"/>
      <c r="Y75" s="722"/>
      <c r="Z75" s="724"/>
      <c r="AA75" s="720">
        <v>26</v>
      </c>
      <c r="AB75" s="722"/>
      <c r="AC75" s="722"/>
      <c r="AD75" s="722"/>
      <c r="AE75" s="724"/>
      <c r="AF75" s="720">
        <v>26</v>
      </c>
      <c r="AG75" s="722"/>
      <c r="AH75" s="722"/>
      <c r="AI75" s="722"/>
      <c r="AJ75" s="724"/>
      <c r="AK75" s="720" t="s">
        <v>196</v>
      </c>
      <c r="AL75" s="722"/>
      <c r="AM75" s="722"/>
      <c r="AN75" s="722"/>
      <c r="AO75" s="724"/>
      <c r="AP75" s="720">
        <v>472</v>
      </c>
      <c r="AQ75" s="722"/>
      <c r="AR75" s="722"/>
      <c r="AS75" s="722"/>
      <c r="AT75" s="724"/>
      <c r="AU75" s="720" t="s">
        <v>196</v>
      </c>
      <c r="AV75" s="722"/>
      <c r="AW75" s="722"/>
      <c r="AX75" s="722"/>
      <c r="AY75" s="724"/>
      <c r="AZ75" s="725"/>
      <c r="BA75" s="725"/>
      <c r="BB75" s="725"/>
      <c r="BC75" s="725"/>
      <c r="BD75" s="726"/>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6"/>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5"/>
      <c r="EA75" s="54"/>
    </row>
    <row r="76" spans="1:131" s="51" customFormat="1" ht="26.25" customHeight="1" x14ac:dyDescent="0.15">
      <c r="A76" s="59">
        <v>9</v>
      </c>
      <c r="B76" s="727"/>
      <c r="C76" s="728"/>
      <c r="D76" s="728"/>
      <c r="E76" s="728"/>
      <c r="F76" s="728"/>
      <c r="G76" s="728"/>
      <c r="H76" s="728"/>
      <c r="I76" s="728"/>
      <c r="J76" s="728"/>
      <c r="K76" s="728"/>
      <c r="L76" s="728"/>
      <c r="M76" s="728"/>
      <c r="N76" s="728"/>
      <c r="O76" s="728"/>
      <c r="P76" s="729"/>
      <c r="Q76" s="730"/>
      <c r="R76" s="722"/>
      <c r="S76" s="722"/>
      <c r="T76" s="722"/>
      <c r="U76" s="724"/>
      <c r="V76" s="720"/>
      <c r="W76" s="722"/>
      <c r="X76" s="722"/>
      <c r="Y76" s="722"/>
      <c r="Z76" s="724"/>
      <c r="AA76" s="720"/>
      <c r="AB76" s="722"/>
      <c r="AC76" s="722"/>
      <c r="AD76" s="722"/>
      <c r="AE76" s="724"/>
      <c r="AF76" s="720"/>
      <c r="AG76" s="722"/>
      <c r="AH76" s="722"/>
      <c r="AI76" s="722"/>
      <c r="AJ76" s="724"/>
      <c r="AK76" s="720"/>
      <c r="AL76" s="722"/>
      <c r="AM76" s="722"/>
      <c r="AN76" s="722"/>
      <c r="AO76" s="724"/>
      <c r="AP76" s="720"/>
      <c r="AQ76" s="722"/>
      <c r="AR76" s="722"/>
      <c r="AS76" s="722"/>
      <c r="AT76" s="724"/>
      <c r="AU76" s="720"/>
      <c r="AV76" s="722"/>
      <c r="AW76" s="722"/>
      <c r="AX76" s="722"/>
      <c r="AY76" s="724"/>
      <c r="AZ76" s="725"/>
      <c r="BA76" s="725"/>
      <c r="BB76" s="725"/>
      <c r="BC76" s="725"/>
      <c r="BD76" s="726"/>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6"/>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5"/>
      <c r="EA76" s="54"/>
    </row>
    <row r="77" spans="1:131" s="51" customFormat="1" ht="26.25" customHeight="1" x14ac:dyDescent="0.15">
      <c r="A77" s="59">
        <v>10</v>
      </c>
      <c r="B77" s="727"/>
      <c r="C77" s="728"/>
      <c r="D77" s="728"/>
      <c r="E77" s="728"/>
      <c r="F77" s="728"/>
      <c r="G77" s="728"/>
      <c r="H77" s="728"/>
      <c r="I77" s="728"/>
      <c r="J77" s="728"/>
      <c r="K77" s="728"/>
      <c r="L77" s="728"/>
      <c r="M77" s="728"/>
      <c r="N77" s="728"/>
      <c r="O77" s="728"/>
      <c r="P77" s="729"/>
      <c r="Q77" s="730"/>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6"/>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5"/>
      <c r="EA77" s="54"/>
    </row>
    <row r="78" spans="1:131" s="51" customFormat="1" ht="26.25" customHeight="1" x14ac:dyDescent="0.15">
      <c r="A78" s="59">
        <v>11</v>
      </c>
      <c r="B78" s="727"/>
      <c r="C78" s="728"/>
      <c r="D78" s="728"/>
      <c r="E78" s="728"/>
      <c r="F78" s="728"/>
      <c r="G78" s="728"/>
      <c r="H78" s="728"/>
      <c r="I78" s="728"/>
      <c r="J78" s="728"/>
      <c r="K78" s="728"/>
      <c r="L78" s="728"/>
      <c r="M78" s="728"/>
      <c r="N78" s="728"/>
      <c r="O78" s="728"/>
      <c r="P78" s="729"/>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6"/>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5"/>
      <c r="EA78" s="54"/>
    </row>
    <row r="79" spans="1:131" s="51" customFormat="1" ht="26.25" customHeight="1" x14ac:dyDescent="0.15">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6"/>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5"/>
      <c r="EA79" s="54"/>
    </row>
    <row r="80" spans="1:131" s="51" customFormat="1" ht="26.25" customHeight="1" x14ac:dyDescent="0.15">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6"/>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5"/>
      <c r="EA80" s="54"/>
    </row>
    <row r="81" spans="1:131" s="51" customFormat="1" ht="26.25" customHeight="1" x14ac:dyDescent="0.15">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6"/>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5"/>
      <c r="EA81" s="54"/>
    </row>
    <row r="82" spans="1:131" s="51" customFormat="1" ht="26.25" customHeight="1" x14ac:dyDescent="0.15">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6"/>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5"/>
      <c r="EA82" s="54"/>
    </row>
    <row r="83" spans="1:131" s="51" customFormat="1" ht="26.25" customHeight="1" x14ac:dyDescent="0.15">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6"/>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5"/>
      <c r="EA83" s="54"/>
    </row>
    <row r="84" spans="1:131" s="51" customFormat="1" ht="26.25" customHeight="1" x14ac:dyDescent="0.15">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6"/>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5"/>
      <c r="EA84" s="54"/>
    </row>
    <row r="85" spans="1:131" s="51" customFormat="1" ht="26.25" customHeight="1" x14ac:dyDescent="0.15">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6"/>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5"/>
      <c r="EA85" s="54"/>
    </row>
    <row r="86" spans="1:131" s="51" customFormat="1" ht="26.25" customHeight="1" x14ac:dyDescent="0.15">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6"/>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5"/>
      <c r="EA86" s="54"/>
    </row>
    <row r="87" spans="1:131" s="51" customFormat="1" ht="26.25" customHeight="1" x14ac:dyDescent="0.15">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6"/>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5"/>
      <c r="EA87" s="54"/>
    </row>
    <row r="88" spans="1:131" s="51" customFormat="1" ht="26.25" customHeight="1" x14ac:dyDescent="0.15">
      <c r="A88" s="60" t="s">
        <v>249</v>
      </c>
      <c r="B88" s="747" t="s">
        <v>460</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f>SUM(AF68:AJ87)</f>
        <v>5034</v>
      </c>
      <c r="AG88" s="751"/>
      <c r="AH88" s="751"/>
      <c r="AI88" s="751"/>
      <c r="AJ88" s="751"/>
      <c r="AK88" s="756"/>
      <c r="AL88" s="756"/>
      <c r="AM88" s="756"/>
      <c r="AN88" s="756"/>
      <c r="AO88" s="756"/>
      <c r="AP88" s="751">
        <f>SUM(AP68:AT87)</f>
        <v>621</v>
      </c>
      <c r="AQ88" s="751"/>
      <c r="AR88" s="751"/>
      <c r="AS88" s="751"/>
      <c r="AT88" s="751"/>
      <c r="AU88" s="751">
        <f>SUM(AU68:AY87)</f>
        <v>22</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6"/>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6"/>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6"/>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6"/>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6"/>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6"/>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6"/>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6"/>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6"/>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6"/>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6"/>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6"/>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6"/>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6"/>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5"/>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249</v>
      </c>
      <c r="BR102" s="747" t="s">
        <v>444</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f>CR7</f>
        <v>20</v>
      </c>
      <c r="CS102" s="760"/>
      <c r="CT102" s="760"/>
      <c r="CU102" s="760"/>
      <c r="CV102" s="808"/>
      <c r="CW102" s="807" t="s">
        <v>196</v>
      </c>
      <c r="CX102" s="760"/>
      <c r="CY102" s="760"/>
      <c r="CZ102" s="760"/>
      <c r="DA102" s="808"/>
      <c r="DB102" s="807" t="s">
        <v>196</v>
      </c>
      <c r="DC102" s="760"/>
      <c r="DD102" s="760"/>
      <c r="DE102" s="760"/>
      <c r="DF102" s="808"/>
      <c r="DG102" s="807" t="s">
        <v>196</v>
      </c>
      <c r="DH102" s="760"/>
      <c r="DI102" s="760"/>
      <c r="DJ102" s="760"/>
      <c r="DK102" s="808"/>
      <c r="DL102" s="807" t="s">
        <v>196</v>
      </c>
      <c r="DM102" s="760"/>
      <c r="DN102" s="760"/>
      <c r="DO102" s="760"/>
      <c r="DP102" s="808"/>
      <c r="DQ102" s="807" t="s">
        <v>196</v>
      </c>
      <c r="DR102" s="760"/>
      <c r="DS102" s="760"/>
      <c r="DT102" s="760"/>
      <c r="DU102" s="808"/>
      <c r="DV102" s="747"/>
      <c r="DW102" s="748"/>
      <c r="DX102" s="748"/>
      <c r="DY102" s="748"/>
      <c r="DZ102" s="80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461</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462</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2" t="s">
        <v>464</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197</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x14ac:dyDescent="0.15">
      <c r="A109" s="815" t="s">
        <v>465</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466</v>
      </c>
      <c r="AB109" s="816"/>
      <c r="AC109" s="816"/>
      <c r="AD109" s="816"/>
      <c r="AE109" s="817"/>
      <c r="AF109" s="818" t="s">
        <v>254</v>
      </c>
      <c r="AG109" s="816"/>
      <c r="AH109" s="816"/>
      <c r="AI109" s="816"/>
      <c r="AJ109" s="817"/>
      <c r="AK109" s="818" t="s">
        <v>385</v>
      </c>
      <c r="AL109" s="816"/>
      <c r="AM109" s="816"/>
      <c r="AN109" s="816"/>
      <c r="AO109" s="817"/>
      <c r="AP109" s="818" t="s">
        <v>467</v>
      </c>
      <c r="AQ109" s="816"/>
      <c r="AR109" s="816"/>
      <c r="AS109" s="816"/>
      <c r="AT109" s="819"/>
      <c r="AU109" s="815" t="s">
        <v>465</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466</v>
      </c>
      <c r="BR109" s="816"/>
      <c r="BS109" s="816"/>
      <c r="BT109" s="816"/>
      <c r="BU109" s="817"/>
      <c r="BV109" s="818" t="s">
        <v>254</v>
      </c>
      <c r="BW109" s="816"/>
      <c r="BX109" s="816"/>
      <c r="BY109" s="816"/>
      <c r="BZ109" s="817"/>
      <c r="CA109" s="818" t="s">
        <v>385</v>
      </c>
      <c r="CB109" s="816"/>
      <c r="CC109" s="816"/>
      <c r="CD109" s="816"/>
      <c r="CE109" s="817"/>
      <c r="CF109" s="820" t="s">
        <v>467</v>
      </c>
      <c r="CG109" s="820"/>
      <c r="CH109" s="820"/>
      <c r="CI109" s="820"/>
      <c r="CJ109" s="820"/>
      <c r="CK109" s="818" t="s">
        <v>92</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466</v>
      </c>
      <c r="DH109" s="816"/>
      <c r="DI109" s="816"/>
      <c r="DJ109" s="816"/>
      <c r="DK109" s="817"/>
      <c r="DL109" s="818" t="s">
        <v>254</v>
      </c>
      <c r="DM109" s="816"/>
      <c r="DN109" s="816"/>
      <c r="DO109" s="816"/>
      <c r="DP109" s="817"/>
      <c r="DQ109" s="818" t="s">
        <v>385</v>
      </c>
      <c r="DR109" s="816"/>
      <c r="DS109" s="816"/>
      <c r="DT109" s="816"/>
      <c r="DU109" s="817"/>
      <c r="DV109" s="818" t="s">
        <v>467</v>
      </c>
      <c r="DW109" s="816"/>
      <c r="DX109" s="816"/>
      <c r="DY109" s="816"/>
      <c r="DZ109" s="819"/>
    </row>
    <row r="110" spans="1:131" s="54" customFormat="1" ht="26.25" customHeight="1" x14ac:dyDescent="0.15">
      <c r="A110" s="821" t="s">
        <v>327</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1812235</v>
      </c>
      <c r="AB110" s="825"/>
      <c r="AC110" s="825"/>
      <c r="AD110" s="825"/>
      <c r="AE110" s="826"/>
      <c r="AF110" s="827">
        <v>1904244</v>
      </c>
      <c r="AG110" s="825"/>
      <c r="AH110" s="825"/>
      <c r="AI110" s="825"/>
      <c r="AJ110" s="826"/>
      <c r="AK110" s="827">
        <v>1786364</v>
      </c>
      <c r="AL110" s="825"/>
      <c r="AM110" s="825"/>
      <c r="AN110" s="825"/>
      <c r="AO110" s="826"/>
      <c r="AP110" s="828">
        <v>24.3</v>
      </c>
      <c r="AQ110" s="829"/>
      <c r="AR110" s="829"/>
      <c r="AS110" s="829"/>
      <c r="AT110" s="830"/>
      <c r="AU110" s="1011" t="s">
        <v>105</v>
      </c>
      <c r="AV110" s="1012"/>
      <c r="AW110" s="1012"/>
      <c r="AX110" s="1012"/>
      <c r="AY110" s="1012"/>
      <c r="AZ110" s="831" t="s">
        <v>468</v>
      </c>
      <c r="BA110" s="822"/>
      <c r="BB110" s="822"/>
      <c r="BC110" s="822"/>
      <c r="BD110" s="822"/>
      <c r="BE110" s="822"/>
      <c r="BF110" s="822"/>
      <c r="BG110" s="822"/>
      <c r="BH110" s="822"/>
      <c r="BI110" s="822"/>
      <c r="BJ110" s="822"/>
      <c r="BK110" s="822"/>
      <c r="BL110" s="822"/>
      <c r="BM110" s="822"/>
      <c r="BN110" s="822"/>
      <c r="BO110" s="822"/>
      <c r="BP110" s="823"/>
      <c r="BQ110" s="832">
        <v>17381661</v>
      </c>
      <c r="BR110" s="833"/>
      <c r="BS110" s="833"/>
      <c r="BT110" s="833"/>
      <c r="BU110" s="833"/>
      <c r="BV110" s="833">
        <v>16204967</v>
      </c>
      <c r="BW110" s="833"/>
      <c r="BX110" s="833"/>
      <c r="BY110" s="833"/>
      <c r="BZ110" s="833"/>
      <c r="CA110" s="833">
        <v>15125599</v>
      </c>
      <c r="CB110" s="833"/>
      <c r="CC110" s="833"/>
      <c r="CD110" s="833"/>
      <c r="CE110" s="833"/>
      <c r="CF110" s="834">
        <v>205.7</v>
      </c>
      <c r="CG110" s="835"/>
      <c r="CH110" s="835"/>
      <c r="CI110" s="835"/>
      <c r="CJ110" s="835"/>
      <c r="CK110" s="1017" t="s">
        <v>380</v>
      </c>
      <c r="CL110" s="1018"/>
      <c r="CM110" s="836" t="s">
        <v>470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196</v>
      </c>
      <c r="DH110" s="833"/>
      <c r="DI110" s="833"/>
      <c r="DJ110" s="833"/>
      <c r="DK110" s="833"/>
      <c r="DL110" s="833" t="s">
        <v>196</v>
      </c>
      <c r="DM110" s="833"/>
      <c r="DN110" s="833"/>
      <c r="DO110" s="833"/>
      <c r="DP110" s="833"/>
      <c r="DQ110" s="833" t="s">
        <v>196</v>
      </c>
      <c r="DR110" s="833"/>
      <c r="DS110" s="833"/>
      <c r="DT110" s="833"/>
      <c r="DU110" s="833"/>
      <c r="DV110" s="839" t="s">
        <v>196</v>
      </c>
      <c r="DW110" s="839"/>
      <c r="DX110" s="839"/>
      <c r="DY110" s="839"/>
      <c r="DZ110" s="840"/>
    </row>
    <row r="111" spans="1:131" s="54" customFormat="1" ht="26.25" customHeight="1" x14ac:dyDescent="0.15">
      <c r="A111" s="841" t="s">
        <v>447</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196</v>
      </c>
      <c r="AB111" s="845"/>
      <c r="AC111" s="845"/>
      <c r="AD111" s="845"/>
      <c r="AE111" s="846"/>
      <c r="AF111" s="847" t="s">
        <v>196</v>
      </c>
      <c r="AG111" s="845"/>
      <c r="AH111" s="845"/>
      <c r="AI111" s="845"/>
      <c r="AJ111" s="846"/>
      <c r="AK111" s="847" t="s">
        <v>196</v>
      </c>
      <c r="AL111" s="845"/>
      <c r="AM111" s="845"/>
      <c r="AN111" s="845"/>
      <c r="AO111" s="846"/>
      <c r="AP111" s="848" t="s">
        <v>196</v>
      </c>
      <c r="AQ111" s="849"/>
      <c r="AR111" s="849"/>
      <c r="AS111" s="849"/>
      <c r="AT111" s="850"/>
      <c r="AU111" s="1013"/>
      <c r="AV111" s="1014"/>
      <c r="AW111" s="1014"/>
      <c r="AX111" s="1014"/>
      <c r="AY111" s="1014"/>
      <c r="AZ111" s="851" t="s">
        <v>471</v>
      </c>
      <c r="BA111" s="852"/>
      <c r="BB111" s="852"/>
      <c r="BC111" s="852"/>
      <c r="BD111" s="852"/>
      <c r="BE111" s="852"/>
      <c r="BF111" s="852"/>
      <c r="BG111" s="852"/>
      <c r="BH111" s="852"/>
      <c r="BI111" s="852"/>
      <c r="BJ111" s="852"/>
      <c r="BK111" s="852"/>
      <c r="BL111" s="852"/>
      <c r="BM111" s="852"/>
      <c r="BN111" s="852"/>
      <c r="BO111" s="852"/>
      <c r="BP111" s="853"/>
      <c r="BQ111" s="854">
        <v>3533</v>
      </c>
      <c r="BR111" s="855"/>
      <c r="BS111" s="855"/>
      <c r="BT111" s="855"/>
      <c r="BU111" s="855"/>
      <c r="BV111" s="855" t="s">
        <v>196</v>
      </c>
      <c r="BW111" s="855"/>
      <c r="BX111" s="855"/>
      <c r="BY111" s="855"/>
      <c r="BZ111" s="855"/>
      <c r="CA111" s="855" t="s">
        <v>196</v>
      </c>
      <c r="CB111" s="855"/>
      <c r="CC111" s="855"/>
      <c r="CD111" s="855"/>
      <c r="CE111" s="855"/>
      <c r="CF111" s="856" t="s">
        <v>196</v>
      </c>
      <c r="CG111" s="857"/>
      <c r="CH111" s="857"/>
      <c r="CI111" s="857"/>
      <c r="CJ111" s="857"/>
      <c r="CK111" s="1019"/>
      <c r="CL111" s="1020"/>
      <c r="CM111" s="858" t="s">
        <v>133</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196</v>
      </c>
      <c r="DH111" s="855"/>
      <c r="DI111" s="855"/>
      <c r="DJ111" s="855"/>
      <c r="DK111" s="855"/>
      <c r="DL111" s="855" t="s">
        <v>196</v>
      </c>
      <c r="DM111" s="855"/>
      <c r="DN111" s="855"/>
      <c r="DO111" s="855"/>
      <c r="DP111" s="855"/>
      <c r="DQ111" s="855" t="s">
        <v>196</v>
      </c>
      <c r="DR111" s="855"/>
      <c r="DS111" s="855"/>
      <c r="DT111" s="855"/>
      <c r="DU111" s="855"/>
      <c r="DV111" s="861" t="s">
        <v>196</v>
      </c>
      <c r="DW111" s="861"/>
      <c r="DX111" s="861"/>
      <c r="DY111" s="861"/>
      <c r="DZ111" s="862"/>
    </row>
    <row r="112" spans="1:131" s="54" customFormat="1" ht="26.25" customHeight="1" x14ac:dyDescent="0.15">
      <c r="A112" s="980" t="s">
        <v>151</v>
      </c>
      <c r="B112" s="981"/>
      <c r="C112" s="852" t="s">
        <v>474</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t="s">
        <v>196</v>
      </c>
      <c r="AB112" s="845"/>
      <c r="AC112" s="845"/>
      <c r="AD112" s="845"/>
      <c r="AE112" s="846"/>
      <c r="AF112" s="847" t="s">
        <v>196</v>
      </c>
      <c r="AG112" s="845"/>
      <c r="AH112" s="845"/>
      <c r="AI112" s="845"/>
      <c r="AJ112" s="846"/>
      <c r="AK112" s="847" t="s">
        <v>196</v>
      </c>
      <c r="AL112" s="845"/>
      <c r="AM112" s="845"/>
      <c r="AN112" s="845"/>
      <c r="AO112" s="846"/>
      <c r="AP112" s="848" t="s">
        <v>196</v>
      </c>
      <c r="AQ112" s="849"/>
      <c r="AR112" s="849"/>
      <c r="AS112" s="849"/>
      <c r="AT112" s="850"/>
      <c r="AU112" s="1013"/>
      <c r="AV112" s="1014"/>
      <c r="AW112" s="1014"/>
      <c r="AX112" s="1014"/>
      <c r="AY112" s="1014"/>
      <c r="AZ112" s="851" t="s">
        <v>270</v>
      </c>
      <c r="BA112" s="852"/>
      <c r="BB112" s="852"/>
      <c r="BC112" s="852"/>
      <c r="BD112" s="852"/>
      <c r="BE112" s="852"/>
      <c r="BF112" s="852"/>
      <c r="BG112" s="852"/>
      <c r="BH112" s="852"/>
      <c r="BI112" s="852"/>
      <c r="BJ112" s="852"/>
      <c r="BK112" s="852"/>
      <c r="BL112" s="852"/>
      <c r="BM112" s="852"/>
      <c r="BN112" s="852"/>
      <c r="BO112" s="852"/>
      <c r="BP112" s="853"/>
      <c r="BQ112" s="854">
        <v>12562043</v>
      </c>
      <c r="BR112" s="855"/>
      <c r="BS112" s="855"/>
      <c r="BT112" s="855"/>
      <c r="BU112" s="855"/>
      <c r="BV112" s="855">
        <v>12198460</v>
      </c>
      <c r="BW112" s="855"/>
      <c r="BX112" s="855"/>
      <c r="BY112" s="855"/>
      <c r="BZ112" s="855"/>
      <c r="CA112" s="855">
        <v>12419203</v>
      </c>
      <c r="CB112" s="855"/>
      <c r="CC112" s="855"/>
      <c r="CD112" s="855"/>
      <c r="CE112" s="855"/>
      <c r="CF112" s="856">
        <v>168.9</v>
      </c>
      <c r="CG112" s="857"/>
      <c r="CH112" s="857"/>
      <c r="CI112" s="857"/>
      <c r="CJ112" s="857"/>
      <c r="CK112" s="1019"/>
      <c r="CL112" s="1020"/>
      <c r="CM112" s="858" t="s">
        <v>390</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196</v>
      </c>
      <c r="DH112" s="855"/>
      <c r="DI112" s="855"/>
      <c r="DJ112" s="855"/>
      <c r="DK112" s="855"/>
      <c r="DL112" s="855" t="s">
        <v>196</v>
      </c>
      <c r="DM112" s="855"/>
      <c r="DN112" s="855"/>
      <c r="DO112" s="855"/>
      <c r="DP112" s="855"/>
      <c r="DQ112" s="855" t="s">
        <v>196</v>
      </c>
      <c r="DR112" s="855"/>
      <c r="DS112" s="855"/>
      <c r="DT112" s="855"/>
      <c r="DU112" s="855"/>
      <c r="DV112" s="861" t="s">
        <v>196</v>
      </c>
      <c r="DW112" s="861"/>
      <c r="DX112" s="861"/>
      <c r="DY112" s="861"/>
      <c r="DZ112" s="862"/>
    </row>
    <row r="113" spans="1:130" s="54" customFormat="1" ht="26.25" customHeight="1" x14ac:dyDescent="0.15">
      <c r="A113" s="982"/>
      <c r="B113" s="983"/>
      <c r="C113" s="852" t="s">
        <v>475</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650843</v>
      </c>
      <c r="AB113" s="845"/>
      <c r="AC113" s="845"/>
      <c r="AD113" s="845"/>
      <c r="AE113" s="846"/>
      <c r="AF113" s="847">
        <v>740120</v>
      </c>
      <c r="AG113" s="845"/>
      <c r="AH113" s="845"/>
      <c r="AI113" s="845"/>
      <c r="AJ113" s="846"/>
      <c r="AK113" s="847">
        <v>798586</v>
      </c>
      <c r="AL113" s="845"/>
      <c r="AM113" s="845"/>
      <c r="AN113" s="845"/>
      <c r="AO113" s="846"/>
      <c r="AP113" s="848">
        <v>10.9</v>
      </c>
      <c r="AQ113" s="849"/>
      <c r="AR113" s="849"/>
      <c r="AS113" s="849"/>
      <c r="AT113" s="850"/>
      <c r="AU113" s="1013"/>
      <c r="AV113" s="1014"/>
      <c r="AW113" s="1014"/>
      <c r="AX113" s="1014"/>
      <c r="AY113" s="1014"/>
      <c r="AZ113" s="851" t="s">
        <v>476</v>
      </c>
      <c r="BA113" s="852"/>
      <c r="BB113" s="852"/>
      <c r="BC113" s="852"/>
      <c r="BD113" s="852"/>
      <c r="BE113" s="852"/>
      <c r="BF113" s="852"/>
      <c r="BG113" s="852"/>
      <c r="BH113" s="852"/>
      <c r="BI113" s="852"/>
      <c r="BJ113" s="852"/>
      <c r="BK113" s="852"/>
      <c r="BL113" s="852"/>
      <c r="BM113" s="852"/>
      <c r="BN113" s="852"/>
      <c r="BO113" s="852"/>
      <c r="BP113" s="853"/>
      <c r="BQ113" s="854">
        <v>42507</v>
      </c>
      <c r="BR113" s="855"/>
      <c r="BS113" s="855"/>
      <c r="BT113" s="855"/>
      <c r="BU113" s="855"/>
      <c r="BV113" s="855">
        <v>30020</v>
      </c>
      <c r="BW113" s="855"/>
      <c r="BX113" s="855"/>
      <c r="BY113" s="855"/>
      <c r="BZ113" s="855"/>
      <c r="CA113" s="855">
        <v>21670</v>
      </c>
      <c r="CB113" s="855"/>
      <c r="CC113" s="855"/>
      <c r="CD113" s="855"/>
      <c r="CE113" s="855"/>
      <c r="CF113" s="856">
        <v>0.3</v>
      </c>
      <c r="CG113" s="857"/>
      <c r="CH113" s="857"/>
      <c r="CI113" s="857"/>
      <c r="CJ113" s="857"/>
      <c r="CK113" s="1019"/>
      <c r="CL113" s="1020"/>
      <c r="CM113" s="858" t="s">
        <v>401</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196</v>
      </c>
      <c r="DH113" s="845"/>
      <c r="DI113" s="845"/>
      <c r="DJ113" s="845"/>
      <c r="DK113" s="846"/>
      <c r="DL113" s="847" t="s">
        <v>196</v>
      </c>
      <c r="DM113" s="845"/>
      <c r="DN113" s="845"/>
      <c r="DO113" s="845"/>
      <c r="DP113" s="846"/>
      <c r="DQ113" s="847" t="s">
        <v>196</v>
      </c>
      <c r="DR113" s="845"/>
      <c r="DS113" s="845"/>
      <c r="DT113" s="845"/>
      <c r="DU113" s="846"/>
      <c r="DV113" s="848" t="s">
        <v>196</v>
      </c>
      <c r="DW113" s="849"/>
      <c r="DX113" s="849"/>
      <c r="DY113" s="849"/>
      <c r="DZ113" s="850"/>
    </row>
    <row r="114" spans="1:130" s="54" customFormat="1" ht="26.25" customHeight="1" x14ac:dyDescent="0.15">
      <c r="A114" s="982"/>
      <c r="B114" s="983"/>
      <c r="C114" s="852" t="s">
        <v>477</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v>11895</v>
      </c>
      <c r="AB114" s="845"/>
      <c r="AC114" s="845"/>
      <c r="AD114" s="845"/>
      <c r="AE114" s="846"/>
      <c r="AF114" s="847">
        <v>12982</v>
      </c>
      <c r="AG114" s="845"/>
      <c r="AH114" s="845"/>
      <c r="AI114" s="845"/>
      <c r="AJ114" s="846"/>
      <c r="AK114" s="847">
        <v>8697</v>
      </c>
      <c r="AL114" s="845"/>
      <c r="AM114" s="845"/>
      <c r="AN114" s="845"/>
      <c r="AO114" s="846"/>
      <c r="AP114" s="848">
        <v>0.1</v>
      </c>
      <c r="AQ114" s="849"/>
      <c r="AR114" s="849"/>
      <c r="AS114" s="849"/>
      <c r="AT114" s="850"/>
      <c r="AU114" s="1013"/>
      <c r="AV114" s="1014"/>
      <c r="AW114" s="1014"/>
      <c r="AX114" s="1014"/>
      <c r="AY114" s="1014"/>
      <c r="AZ114" s="851" t="s">
        <v>478</v>
      </c>
      <c r="BA114" s="852"/>
      <c r="BB114" s="852"/>
      <c r="BC114" s="852"/>
      <c r="BD114" s="852"/>
      <c r="BE114" s="852"/>
      <c r="BF114" s="852"/>
      <c r="BG114" s="852"/>
      <c r="BH114" s="852"/>
      <c r="BI114" s="852"/>
      <c r="BJ114" s="852"/>
      <c r="BK114" s="852"/>
      <c r="BL114" s="852"/>
      <c r="BM114" s="852"/>
      <c r="BN114" s="852"/>
      <c r="BO114" s="852"/>
      <c r="BP114" s="853"/>
      <c r="BQ114" s="854">
        <v>1830939</v>
      </c>
      <c r="BR114" s="855"/>
      <c r="BS114" s="855"/>
      <c r="BT114" s="855"/>
      <c r="BU114" s="855"/>
      <c r="BV114" s="855">
        <v>1726298</v>
      </c>
      <c r="BW114" s="855"/>
      <c r="BX114" s="855"/>
      <c r="BY114" s="855"/>
      <c r="BZ114" s="855"/>
      <c r="CA114" s="855">
        <v>1626682</v>
      </c>
      <c r="CB114" s="855"/>
      <c r="CC114" s="855"/>
      <c r="CD114" s="855"/>
      <c r="CE114" s="855"/>
      <c r="CF114" s="856">
        <v>22.1</v>
      </c>
      <c r="CG114" s="857"/>
      <c r="CH114" s="857"/>
      <c r="CI114" s="857"/>
      <c r="CJ114" s="857"/>
      <c r="CK114" s="1019"/>
      <c r="CL114" s="1020"/>
      <c r="CM114" s="858" t="s">
        <v>479</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196</v>
      </c>
      <c r="DH114" s="845"/>
      <c r="DI114" s="845"/>
      <c r="DJ114" s="845"/>
      <c r="DK114" s="846"/>
      <c r="DL114" s="847" t="s">
        <v>196</v>
      </c>
      <c r="DM114" s="845"/>
      <c r="DN114" s="845"/>
      <c r="DO114" s="845"/>
      <c r="DP114" s="846"/>
      <c r="DQ114" s="847" t="s">
        <v>196</v>
      </c>
      <c r="DR114" s="845"/>
      <c r="DS114" s="845"/>
      <c r="DT114" s="845"/>
      <c r="DU114" s="846"/>
      <c r="DV114" s="848" t="s">
        <v>196</v>
      </c>
      <c r="DW114" s="849"/>
      <c r="DX114" s="849"/>
      <c r="DY114" s="849"/>
      <c r="DZ114" s="850"/>
    </row>
    <row r="115" spans="1:130" s="54" customFormat="1" ht="26.25" customHeight="1" x14ac:dyDescent="0.15">
      <c r="A115" s="982"/>
      <c r="B115" s="983"/>
      <c r="C115" s="852" t="s">
        <v>371</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v>5141</v>
      </c>
      <c r="AB115" s="845"/>
      <c r="AC115" s="845"/>
      <c r="AD115" s="845"/>
      <c r="AE115" s="846"/>
      <c r="AF115" s="847">
        <v>3539</v>
      </c>
      <c r="AG115" s="845"/>
      <c r="AH115" s="845"/>
      <c r="AI115" s="845"/>
      <c r="AJ115" s="846"/>
      <c r="AK115" s="847" t="s">
        <v>196</v>
      </c>
      <c r="AL115" s="845"/>
      <c r="AM115" s="845"/>
      <c r="AN115" s="845"/>
      <c r="AO115" s="846"/>
      <c r="AP115" s="848" t="s">
        <v>196</v>
      </c>
      <c r="AQ115" s="849"/>
      <c r="AR115" s="849"/>
      <c r="AS115" s="849"/>
      <c r="AT115" s="850"/>
      <c r="AU115" s="1013"/>
      <c r="AV115" s="1014"/>
      <c r="AW115" s="1014"/>
      <c r="AX115" s="1014"/>
      <c r="AY115" s="1014"/>
      <c r="AZ115" s="851" t="s">
        <v>145</v>
      </c>
      <c r="BA115" s="852"/>
      <c r="BB115" s="852"/>
      <c r="BC115" s="852"/>
      <c r="BD115" s="852"/>
      <c r="BE115" s="852"/>
      <c r="BF115" s="852"/>
      <c r="BG115" s="852"/>
      <c r="BH115" s="852"/>
      <c r="BI115" s="852"/>
      <c r="BJ115" s="852"/>
      <c r="BK115" s="852"/>
      <c r="BL115" s="852"/>
      <c r="BM115" s="852"/>
      <c r="BN115" s="852"/>
      <c r="BO115" s="852"/>
      <c r="BP115" s="853"/>
      <c r="BQ115" s="854" t="s">
        <v>196</v>
      </c>
      <c r="BR115" s="855"/>
      <c r="BS115" s="855"/>
      <c r="BT115" s="855"/>
      <c r="BU115" s="855"/>
      <c r="BV115" s="855" t="s">
        <v>196</v>
      </c>
      <c r="BW115" s="855"/>
      <c r="BX115" s="855"/>
      <c r="BY115" s="855"/>
      <c r="BZ115" s="855"/>
      <c r="CA115" s="855" t="s">
        <v>196</v>
      </c>
      <c r="CB115" s="855"/>
      <c r="CC115" s="855"/>
      <c r="CD115" s="855"/>
      <c r="CE115" s="855"/>
      <c r="CF115" s="856" t="s">
        <v>196</v>
      </c>
      <c r="CG115" s="857"/>
      <c r="CH115" s="857"/>
      <c r="CI115" s="857"/>
      <c r="CJ115" s="857"/>
      <c r="CK115" s="1019"/>
      <c r="CL115" s="1020"/>
      <c r="CM115" s="851" t="s">
        <v>31</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t="s">
        <v>196</v>
      </c>
      <c r="DH115" s="845"/>
      <c r="DI115" s="845"/>
      <c r="DJ115" s="845"/>
      <c r="DK115" s="846"/>
      <c r="DL115" s="847" t="s">
        <v>196</v>
      </c>
      <c r="DM115" s="845"/>
      <c r="DN115" s="845"/>
      <c r="DO115" s="845"/>
      <c r="DP115" s="846"/>
      <c r="DQ115" s="847" t="s">
        <v>196</v>
      </c>
      <c r="DR115" s="845"/>
      <c r="DS115" s="845"/>
      <c r="DT115" s="845"/>
      <c r="DU115" s="846"/>
      <c r="DV115" s="848" t="s">
        <v>196</v>
      </c>
      <c r="DW115" s="849"/>
      <c r="DX115" s="849"/>
      <c r="DY115" s="849"/>
      <c r="DZ115" s="850"/>
    </row>
    <row r="116" spans="1:130" s="54" customFormat="1" ht="26.25" customHeight="1" x14ac:dyDescent="0.15">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t="s">
        <v>196</v>
      </c>
      <c r="AB116" s="845"/>
      <c r="AC116" s="845"/>
      <c r="AD116" s="845"/>
      <c r="AE116" s="846"/>
      <c r="AF116" s="847" t="s">
        <v>196</v>
      </c>
      <c r="AG116" s="845"/>
      <c r="AH116" s="845"/>
      <c r="AI116" s="845"/>
      <c r="AJ116" s="846"/>
      <c r="AK116" s="847" t="s">
        <v>196</v>
      </c>
      <c r="AL116" s="845"/>
      <c r="AM116" s="845"/>
      <c r="AN116" s="845"/>
      <c r="AO116" s="846"/>
      <c r="AP116" s="848" t="s">
        <v>196</v>
      </c>
      <c r="AQ116" s="849"/>
      <c r="AR116" s="849"/>
      <c r="AS116" s="849"/>
      <c r="AT116" s="850"/>
      <c r="AU116" s="1013"/>
      <c r="AV116" s="1014"/>
      <c r="AW116" s="1014"/>
      <c r="AX116" s="1014"/>
      <c r="AY116" s="1014"/>
      <c r="AZ116" s="866" t="s">
        <v>218</v>
      </c>
      <c r="BA116" s="867"/>
      <c r="BB116" s="867"/>
      <c r="BC116" s="867"/>
      <c r="BD116" s="867"/>
      <c r="BE116" s="867"/>
      <c r="BF116" s="867"/>
      <c r="BG116" s="867"/>
      <c r="BH116" s="867"/>
      <c r="BI116" s="867"/>
      <c r="BJ116" s="867"/>
      <c r="BK116" s="867"/>
      <c r="BL116" s="867"/>
      <c r="BM116" s="867"/>
      <c r="BN116" s="867"/>
      <c r="BO116" s="867"/>
      <c r="BP116" s="868"/>
      <c r="BQ116" s="854" t="s">
        <v>196</v>
      </c>
      <c r="BR116" s="855"/>
      <c r="BS116" s="855"/>
      <c r="BT116" s="855"/>
      <c r="BU116" s="855"/>
      <c r="BV116" s="855" t="s">
        <v>196</v>
      </c>
      <c r="BW116" s="855"/>
      <c r="BX116" s="855"/>
      <c r="BY116" s="855"/>
      <c r="BZ116" s="855"/>
      <c r="CA116" s="855" t="s">
        <v>196</v>
      </c>
      <c r="CB116" s="855"/>
      <c r="CC116" s="855"/>
      <c r="CD116" s="855"/>
      <c r="CE116" s="855"/>
      <c r="CF116" s="856" t="s">
        <v>196</v>
      </c>
      <c r="CG116" s="857"/>
      <c r="CH116" s="857"/>
      <c r="CI116" s="857"/>
      <c r="CJ116" s="857"/>
      <c r="CK116" s="1019"/>
      <c r="CL116" s="1020"/>
      <c r="CM116" s="858" t="s">
        <v>480</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v>3533</v>
      </c>
      <c r="DH116" s="845"/>
      <c r="DI116" s="845"/>
      <c r="DJ116" s="845"/>
      <c r="DK116" s="846"/>
      <c r="DL116" s="847" t="s">
        <v>196</v>
      </c>
      <c r="DM116" s="845"/>
      <c r="DN116" s="845"/>
      <c r="DO116" s="845"/>
      <c r="DP116" s="846"/>
      <c r="DQ116" s="847" t="s">
        <v>196</v>
      </c>
      <c r="DR116" s="845"/>
      <c r="DS116" s="845"/>
      <c r="DT116" s="845"/>
      <c r="DU116" s="846"/>
      <c r="DV116" s="848" t="s">
        <v>196</v>
      </c>
      <c r="DW116" s="849"/>
      <c r="DX116" s="849"/>
      <c r="DY116" s="849"/>
      <c r="DZ116" s="850"/>
    </row>
    <row r="117" spans="1:130" s="54" customFormat="1" ht="26.25" customHeight="1" x14ac:dyDescent="0.15">
      <c r="A117" s="815" t="s">
        <v>275</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322</v>
      </c>
      <c r="Z117" s="817"/>
      <c r="AA117" s="870">
        <v>2480114</v>
      </c>
      <c r="AB117" s="871"/>
      <c r="AC117" s="871"/>
      <c r="AD117" s="871"/>
      <c r="AE117" s="872"/>
      <c r="AF117" s="873">
        <v>2660885</v>
      </c>
      <c r="AG117" s="871"/>
      <c r="AH117" s="871"/>
      <c r="AI117" s="871"/>
      <c r="AJ117" s="872"/>
      <c r="AK117" s="873">
        <v>2593647</v>
      </c>
      <c r="AL117" s="871"/>
      <c r="AM117" s="871"/>
      <c r="AN117" s="871"/>
      <c r="AO117" s="872"/>
      <c r="AP117" s="874"/>
      <c r="AQ117" s="875"/>
      <c r="AR117" s="875"/>
      <c r="AS117" s="875"/>
      <c r="AT117" s="876"/>
      <c r="AU117" s="1013"/>
      <c r="AV117" s="1014"/>
      <c r="AW117" s="1014"/>
      <c r="AX117" s="1014"/>
      <c r="AY117" s="1014"/>
      <c r="AZ117" s="866" t="s">
        <v>481</v>
      </c>
      <c r="BA117" s="867"/>
      <c r="BB117" s="867"/>
      <c r="BC117" s="867"/>
      <c r="BD117" s="867"/>
      <c r="BE117" s="867"/>
      <c r="BF117" s="867"/>
      <c r="BG117" s="867"/>
      <c r="BH117" s="867"/>
      <c r="BI117" s="867"/>
      <c r="BJ117" s="867"/>
      <c r="BK117" s="867"/>
      <c r="BL117" s="867"/>
      <c r="BM117" s="867"/>
      <c r="BN117" s="867"/>
      <c r="BO117" s="867"/>
      <c r="BP117" s="868"/>
      <c r="BQ117" s="854" t="s">
        <v>196</v>
      </c>
      <c r="BR117" s="855"/>
      <c r="BS117" s="855"/>
      <c r="BT117" s="855"/>
      <c r="BU117" s="855"/>
      <c r="BV117" s="855" t="s">
        <v>196</v>
      </c>
      <c r="BW117" s="855"/>
      <c r="BX117" s="855"/>
      <c r="BY117" s="855"/>
      <c r="BZ117" s="855"/>
      <c r="CA117" s="855" t="s">
        <v>196</v>
      </c>
      <c r="CB117" s="855"/>
      <c r="CC117" s="855"/>
      <c r="CD117" s="855"/>
      <c r="CE117" s="855"/>
      <c r="CF117" s="856" t="s">
        <v>196</v>
      </c>
      <c r="CG117" s="857"/>
      <c r="CH117" s="857"/>
      <c r="CI117" s="857"/>
      <c r="CJ117" s="857"/>
      <c r="CK117" s="1019"/>
      <c r="CL117" s="1020"/>
      <c r="CM117" s="858" t="s">
        <v>336</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196</v>
      </c>
      <c r="DH117" s="845"/>
      <c r="DI117" s="845"/>
      <c r="DJ117" s="845"/>
      <c r="DK117" s="846"/>
      <c r="DL117" s="847" t="s">
        <v>196</v>
      </c>
      <c r="DM117" s="845"/>
      <c r="DN117" s="845"/>
      <c r="DO117" s="845"/>
      <c r="DP117" s="846"/>
      <c r="DQ117" s="847" t="s">
        <v>196</v>
      </c>
      <c r="DR117" s="845"/>
      <c r="DS117" s="845"/>
      <c r="DT117" s="845"/>
      <c r="DU117" s="846"/>
      <c r="DV117" s="848" t="s">
        <v>196</v>
      </c>
      <c r="DW117" s="849"/>
      <c r="DX117" s="849"/>
      <c r="DY117" s="849"/>
      <c r="DZ117" s="850"/>
    </row>
    <row r="118" spans="1:130" s="54" customFormat="1" ht="26.25" customHeight="1" x14ac:dyDescent="0.15">
      <c r="A118" s="815" t="s">
        <v>92</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466</v>
      </c>
      <c r="AB118" s="816"/>
      <c r="AC118" s="816"/>
      <c r="AD118" s="816"/>
      <c r="AE118" s="817"/>
      <c r="AF118" s="818" t="s">
        <v>254</v>
      </c>
      <c r="AG118" s="816"/>
      <c r="AH118" s="816"/>
      <c r="AI118" s="816"/>
      <c r="AJ118" s="817"/>
      <c r="AK118" s="818" t="s">
        <v>385</v>
      </c>
      <c r="AL118" s="816"/>
      <c r="AM118" s="816"/>
      <c r="AN118" s="816"/>
      <c r="AO118" s="817"/>
      <c r="AP118" s="818" t="s">
        <v>467</v>
      </c>
      <c r="AQ118" s="816"/>
      <c r="AR118" s="816"/>
      <c r="AS118" s="816"/>
      <c r="AT118" s="819"/>
      <c r="AU118" s="1013"/>
      <c r="AV118" s="1014"/>
      <c r="AW118" s="1014"/>
      <c r="AX118" s="1014"/>
      <c r="AY118" s="1014"/>
      <c r="AZ118" s="877" t="s">
        <v>482</v>
      </c>
      <c r="BA118" s="864"/>
      <c r="BB118" s="864"/>
      <c r="BC118" s="864"/>
      <c r="BD118" s="864"/>
      <c r="BE118" s="864"/>
      <c r="BF118" s="864"/>
      <c r="BG118" s="864"/>
      <c r="BH118" s="864"/>
      <c r="BI118" s="864"/>
      <c r="BJ118" s="864"/>
      <c r="BK118" s="864"/>
      <c r="BL118" s="864"/>
      <c r="BM118" s="864"/>
      <c r="BN118" s="864"/>
      <c r="BO118" s="864"/>
      <c r="BP118" s="865"/>
      <c r="BQ118" s="878" t="s">
        <v>196</v>
      </c>
      <c r="BR118" s="879"/>
      <c r="BS118" s="879"/>
      <c r="BT118" s="879"/>
      <c r="BU118" s="879"/>
      <c r="BV118" s="879" t="s">
        <v>196</v>
      </c>
      <c r="BW118" s="879"/>
      <c r="BX118" s="879"/>
      <c r="BY118" s="879"/>
      <c r="BZ118" s="879"/>
      <c r="CA118" s="879" t="s">
        <v>196</v>
      </c>
      <c r="CB118" s="879"/>
      <c r="CC118" s="879"/>
      <c r="CD118" s="879"/>
      <c r="CE118" s="879"/>
      <c r="CF118" s="856" t="s">
        <v>196</v>
      </c>
      <c r="CG118" s="857"/>
      <c r="CH118" s="857"/>
      <c r="CI118" s="857"/>
      <c r="CJ118" s="857"/>
      <c r="CK118" s="1019"/>
      <c r="CL118" s="1020"/>
      <c r="CM118" s="858" t="s">
        <v>483</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196</v>
      </c>
      <c r="DH118" s="845"/>
      <c r="DI118" s="845"/>
      <c r="DJ118" s="845"/>
      <c r="DK118" s="846"/>
      <c r="DL118" s="847" t="s">
        <v>196</v>
      </c>
      <c r="DM118" s="845"/>
      <c r="DN118" s="845"/>
      <c r="DO118" s="845"/>
      <c r="DP118" s="846"/>
      <c r="DQ118" s="847" t="s">
        <v>196</v>
      </c>
      <c r="DR118" s="845"/>
      <c r="DS118" s="845"/>
      <c r="DT118" s="845"/>
      <c r="DU118" s="846"/>
      <c r="DV118" s="848" t="s">
        <v>196</v>
      </c>
      <c r="DW118" s="849"/>
      <c r="DX118" s="849"/>
      <c r="DY118" s="849"/>
      <c r="DZ118" s="850"/>
    </row>
    <row r="119" spans="1:130" s="54" customFormat="1" ht="26.25" customHeight="1" x14ac:dyDescent="0.15">
      <c r="A119" s="1023" t="s">
        <v>380</v>
      </c>
      <c r="B119" s="1018"/>
      <c r="C119" s="836" t="s">
        <v>470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196</v>
      </c>
      <c r="AB119" s="825"/>
      <c r="AC119" s="825"/>
      <c r="AD119" s="825"/>
      <c r="AE119" s="826"/>
      <c r="AF119" s="827" t="s">
        <v>196</v>
      </c>
      <c r="AG119" s="825"/>
      <c r="AH119" s="825"/>
      <c r="AI119" s="825"/>
      <c r="AJ119" s="826"/>
      <c r="AK119" s="827" t="s">
        <v>196</v>
      </c>
      <c r="AL119" s="825"/>
      <c r="AM119" s="825"/>
      <c r="AN119" s="825"/>
      <c r="AO119" s="826"/>
      <c r="AP119" s="828" t="s">
        <v>196</v>
      </c>
      <c r="AQ119" s="829"/>
      <c r="AR119" s="829"/>
      <c r="AS119" s="829"/>
      <c r="AT119" s="830"/>
      <c r="AU119" s="1015"/>
      <c r="AV119" s="1016"/>
      <c r="AW119" s="1016"/>
      <c r="AX119" s="1016"/>
      <c r="AY119" s="1016"/>
      <c r="AZ119" s="83" t="s">
        <v>275</v>
      </c>
      <c r="BA119" s="83"/>
      <c r="BB119" s="83"/>
      <c r="BC119" s="83"/>
      <c r="BD119" s="83"/>
      <c r="BE119" s="83"/>
      <c r="BF119" s="83"/>
      <c r="BG119" s="83"/>
      <c r="BH119" s="83"/>
      <c r="BI119" s="83"/>
      <c r="BJ119" s="83"/>
      <c r="BK119" s="83"/>
      <c r="BL119" s="83"/>
      <c r="BM119" s="83"/>
      <c r="BN119" s="83"/>
      <c r="BO119" s="869" t="s">
        <v>163</v>
      </c>
      <c r="BP119" s="880"/>
      <c r="BQ119" s="878">
        <v>31820683</v>
      </c>
      <c r="BR119" s="879"/>
      <c r="BS119" s="879"/>
      <c r="BT119" s="879"/>
      <c r="BU119" s="879"/>
      <c r="BV119" s="879">
        <v>30159745</v>
      </c>
      <c r="BW119" s="879"/>
      <c r="BX119" s="879"/>
      <c r="BY119" s="879"/>
      <c r="BZ119" s="879"/>
      <c r="CA119" s="879">
        <v>29193154</v>
      </c>
      <c r="CB119" s="879"/>
      <c r="CC119" s="879"/>
      <c r="CD119" s="879"/>
      <c r="CE119" s="879"/>
      <c r="CF119" s="881"/>
      <c r="CG119" s="882"/>
      <c r="CH119" s="882"/>
      <c r="CI119" s="882"/>
      <c r="CJ119" s="883"/>
      <c r="CK119" s="1021"/>
      <c r="CL119" s="1022"/>
      <c r="CM119" s="884" t="s">
        <v>484</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t="s">
        <v>196</v>
      </c>
      <c r="DH119" s="888"/>
      <c r="DI119" s="888"/>
      <c r="DJ119" s="888"/>
      <c r="DK119" s="889"/>
      <c r="DL119" s="890" t="s">
        <v>196</v>
      </c>
      <c r="DM119" s="888"/>
      <c r="DN119" s="888"/>
      <c r="DO119" s="888"/>
      <c r="DP119" s="889"/>
      <c r="DQ119" s="890" t="s">
        <v>196</v>
      </c>
      <c r="DR119" s="888"/>
      <c r="DS119" s="888"/>
      <c r="DT119" s="888"/>
      <c r="DU119" s="889"/>
      <c r="DV119" s="891" t="s">
        <v>196</v>
      </c>
      <c r="DW119" s="892"/>
      <c r="DX119" s="892"/>
      <c r="DY119" s="892"/>
      <c r="DZ119" s="893"/>
    </row>
    <row r="120" spans="1:130" s="54" customFormat="1" ht="26.25" customHeight="1" x14ac:dyDescent="0.15">
      <c r="A120" s="1024"/>
      <c r="B120" s="1020"/>
      <c r="C120" s="858" t="s">
        <v>133</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196</v>
      </c>
      <c r="AB120" s="845"/>
      <c r="AC120" s="845"/>
      <c r="AD120" s="845"/>
      <c r="AE120" s="846"/>
      <c r="AF120" s="847" t="s">
        <v>196</v>
      </c>
      <c r="AG120" s="845"/>
      <c r="AH120" s="845"/>
      <c r="AI120" s="845"/>
      <c r="AJ120" s="846"/>
      <c r="AK120" s="847" t="s">
        <v>196</v>
      </c>
      <c r="AL120" s="845"/>
      <c r="AM120" s="845"/>
      <c r="AN120" s="845"/>
      <c r="AO120" s="846"/>
      <c r="AP120" s="848" t="s">
        <v>196</v>
      </c>
      <c r="AQ120" s="849"/>
      <c r="AR120" s="849"/>
      <c r="AS120" s="849"/>
      <c r="AT120" s="850"/>
      <c r="AU120" s="986" t="s">
        <v>472</v>
      </c>
      <c r="AV120" s="987"/>
      <c r="AW120" s="987"/>
      <c r="AX120" s="987"/>
      <c r="AY120" s="988"/>
      <c r="AZ120" s="831" t="s">
        <v>209</v>
      </c>
      <c r="BA120" s="822"/>
      <c r="BB120" s="822"/>
      <c r="BC120" s="822"/>
      <c r="BD120" s="822"/>
      <c r="BE120" s="822"/>
      <c r="BF120" s="822"/>
      <c r="BG120" s="822"/>
      <c r="BH120" s="822"/>
      <c r="BI120" s="822"/>
      <c r="BJ120" s="822"/>
      <c r="BK120" s="822"/>
      <c r="BL120" s="822"/>
      <c r="BM120" s="822"/>
      <c r="BN120" s="822"/>
      <c r="BO120" s="822"/>
      <c r="BP120" s="823"/>
      <c r="BQ120" s="832">
        <v>3473780</v>
      </c>
      <c r="BR120" s="833"/>
      <c r="BS120" s="833"/>
      <c r="BT120" s="833"/>
      <c r="BU120" s="833"/>
      <c r="BV120" s="833">
        <v>3485698</v>
      </c>
      <c r="BW120" s="833"/>
      <c r="BX120" s="833"/>
      <c r="BY120" s="833"/>
      <c r="BZ120" s="833"/>
      <c r="CA120" s="833">
        <v>3437004</v>
      </c>
      <c r="CB120" s="833"/>
      <c r="CC120" s="833"/>
      <c r="CD120" s="833"/>
      <c r="CE120" s="833"/>
      <c r="CF120" s="834">
        <v>46.8</v>
      </c>
      <c r="CG120" s="835"/>
      <c r="CH120" s="835"/>
      <c r="CI120" s="835"/>
      <c r="CJ120" s="835"/>
      <c r="CK120" s="994" t="s">
        <v>271</v>
      </c>
      <c r="CL120" s="995"/>
      <c r="CM120" s="995"/>
      <c r="CN120" s="995"/>
      <c r="CO120" s="996"/>
      <c r="CP120" s="894" t="s">
        <v>222</v>
      </c>
      <c r="CQ120" s="895"/>
      <c r="CR120" s="895"/>
      <c r="CS120" s="895"/>
      <c r="CT120" s="895"/>
      <c r="CU120" s="895"/>
      <c r="CV120" s="895"/>
      <c r="CW120" s="895"/>
      <c r="CX120" s="895"/>
      <c r="CY120" s="895"/>
      <c r="CZ120" s="895"/>
      <c r="DA120" s="895"/>
      <c r="DB120" s="895"/>
      <c r="DC120" s="895"/>
      <c r="DD120" s="895"/>
      <c r="DE120" s="895"/>
      <c r="DF120" s="896"/>
      <c r="DG120" s="832">
        <v>8865445</v>
      </c>
      <c r="DH120" s="833"/>
      <c r="DI120" s="833"/>
      <c r="DJ120" s="833"/>
      <c r="DK120" s="833"/>
      <c r="DL120" s="833">
        <v>8965400</v>
      </c>
      <c r="DM120" s="833"/>
      <c r="DN120" s="833"/>
      <c r="DO120" s="833"/>
      <c r="DP120" s="833"/>
      <c r="DQ120" s="833">
        <v>9306822</v>
      </c>
      <c r="DR120" s="833"/>
      <c r="DS120" s="833"/>
      <c r="DT120" s="833"/>
      <c r="DU120" s="833"/>
      <c r="DV120" s="839">
        <v>126.6</v>
      </c>
      <c r="DW120" s="839"/>
      <c r="DX120" s="839"/>
      <c r="DY120" s="839"/>
      <c r="DZ120" s="840"/>
    </row>
    <row r="121" spans="1:130" s="54" customFormat="1" ht="26.25" customHeight="1" x14ac:dyDescent="0.15">
      <c r="A121" s="1024"/>
      <c r="B121" s="1020"/>
      <c r="C121" s="866" t="s">
        <v>132</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196</v>
      </c>
      <c r="AB121" s="845"/>
      <c r="AC121" s="845"/>
      <c r="AD121" s="845"/>
      <c r="AE121" s="846"/>
      <c r="AF121" s="847" t="s">
        <v>196</v>
      </c>
      <c r="AG121" s="845"/>
      <c r="AH121" s="845"/>
      <c r="AI121" s="845"/>
      <c r="AJ121" s="846"/>
      <c r="AK121" s="847" t="s">
        <v>196</v>
      </c>
      <c r="AL121" s="845"/>
      <c r="AM121" s="845"/>
      <c r="AN121" s="845"/>
      <c r="AO121" s="846"/>
      <c r="AP121" s="848" t="s">
        <v>196</v>
      </c>
      <c r="AQ121" s="849"/>
      <c r="AR121" s="849"/>
      <c r="AS121" s="849"/>
      <c r="AT121" s="850"/>
      <c r="AU121" s="989"/>
      <c r="AV121" s="990"/>
      <c r="AW121" s="990"/>
      <c r="AX121" s="990"/>
      <c r="AY121" s="991"/>
      <c r="AZ121" s="851" t="s">
        <v>485</v>
      </c>
      <c r="BA121" s="852"/>
      <c r="BB121" s="852"/>
      <c r="BC121" s="852"/>
      <c r="BD121" s="852"/>
      <c r="BE121" s="852"/>
      <c r="BF121" s="852"/>
      <c r="BG121" s="852"/>
      <c r="BH121" s="852"/>
      <c r="BI121" s="852"/>
      <c r="BJ121" s="852"/>
      <c r="BK121" s="852"/>
      <c r="BL121" s="852"/>
      <c r="BM121" s="852"/>
      <c r="BN121" s="852"/>
      <c r="BO121" s="852"/>
      <c r="BP121" s="853"/>
      <c r="BQ121" s="854">
        <v>323993</v>
      </c>
      <c r="BR121" s="855"/>
      <c r="BS121" s="855"/>
      <c r="BT121" s="855"/>
      <c r="BU121" s="855"/>
      <c r="BV121" s="855">
        <v>265054</v>
      </c>
      <c r="BW121" s="855"/>
      <c r="BX121" s="855"/>
      <c r="BY121" s="855"/>
      <c r="BZ121" s="855"/>
      <c r="CA121" s="855">
        <v>217942</v>
      </c>
      <c r="CB121" s="855"/>
      <c r="CC121" s="855"/>
      <c r="CD121" s="855"/>
      <c r="CE121" s="855"/>
      <c r="CF121" s="856">
        <v>3</v>
      </c>
      <c r="CG121" s="857"/>
      <c r="CH121" s="857"/>
      <c r="CI121" s="857"/>
      <c r="CJ121" s="857"/>
      <c r="CK121" s="997"/>
      <c r="CL121" s="998"/>
      <c r="CM121" s="998"/>
      <c r="CN121" s="998"/>
      <c r="CO121" s="999"/>
      <c r="CP121" s="897" t="s">
        <v>456</v>
      </c>
      <c r="CQ121" s="898"/>
      <c r="CR121" s="898"/>
      <c r="CS121" s="898"/>
      <c r="CT121" s="898"/>
      <c r="CU121" s="898"/>
      <c r="CV121" s="898"/>
      <c r="CW121" s="898"/>
      <c r="CX121" s="898"/>
      <c r="CY121" s="898"/>
      <c r="CZ121" s="898"/>
      <c r="DA121" s="898"/>
      <c r="DB121" s="898"/>
      <c r="DC121" s="898"/>
      <c r="DD121" s="898"/>
      <c r="DE121" s="898"/>
      <c r="DF121" s="899"/>
      <c r="DG121" s="854">
        <v>2814118</v>
      </c>
      <c r="DH121" s="855"/>
      <c r="DI121" s="855"/>
      <c r="DJ121" s="855"/>
      <c r="DK121" s="855"/>
      <c r="DL121" s="855">
        <v>2833940</v>
      </c>
      <c r="DM121" s="855"/>
      <c r="DN121" s="855"/>
      <c r="DO121" s="855"/>
      <c r="DP121" s="855"/>
      <c r="DQ121" s="855">
        <v>2861736</v>
      </c>
      <c r="DR121" s="855"/>
      <c r="DS121" s="855"/>
      <c r="DT121" s="855"/>
      <c r="DU121" s="855"/>
      <c r="DV121" s="861">
        <v>38.9</v>
      </c>
      <c r="DW121" s="861"/>
      <c r="DX121" s="861"/>
      <c r="DY121" s="861"/>
      <c r="DZ121" s="862"/>
    </row>
    <row r="122" spans="1:130" s="54" customFormat="1" ht="26.25" customHeight="1" x14ac:dyDescent="0.15">
      <c r="A122" s="1024"/>
      <c r="B122" s="1020"/>
      <c r="C122" s="858" t="s">
        <v>479</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196</v>
      </c>
      <c r="AB122" s="845"/>
      <c r="AC122" s="845"/>
      <c r="AD122" s="845"/>
      <c r="AE122" s="846"/>
      <c r="AF122" s="847" t="s">
        <v>196</v>
      </c>
      <c r="AG122" s="845"/>
      <c r="AH122" s="845"/>
      <c r="AI122" s="845"/>
      <c r="AJ122" s="846"/>
      <c r="AK122" s="847" t="s">
        <v>196</v>
      </c>
      <c r="AL122" s="845"/>
      <c r="AM122" s="845"/>
      <c r="AN122" s="845"/>
      <c r="AO122" s="846"/>
      <c r="AP122" s="848" t="s">
        <v>196</v>
      </c>
      <c r="AQ122" s="849"/>
      <c r="AR122" s="849"/>
      <c r="AS122" s="849"/>
      <c r="AT122" s="850"/>
      <c r="AU122" s="989"/>
      <c r="AV122" s="990"/>
      <c r="AW122" s="990"/>
      <c r="AX122" s="990"/>
      <c r="AY122" s="991"/>
      <c r="AZ122" s="877" t="s">
        <v>487</v>
      </c>
      <c r="BA122" s="864"/>
      <c r="BB122" s="864"/>
      <c r="BC122" s="864"/>
      <c r="BD122" s="864"/>
      <c r="BE122" s="864"/>
      <c r="BF122" s="864"/>
      <c r="BG122" s="864"/>
      <c r="BH122" s="864"/>
      <c r="BI122" s="864"/>
      <c r="BJ122" s="864"/>
      <c r="BK122" s="864"/>
      <c r="BL122" s="864"/>
      <c r="BM122" s="864"/>
      <c r="BN122" s="864"/>
      <c r="BO122" s="864"/>
      <c r="BP122" s="865"/>
      <c r="BQ122" s="878">
        <v>21239223</v>
      </c>
      <c r="BR122" s="879"/>
      <c r="BS122" s="879"/>
      <c r="BT122" s="879"/>
      <c r="BU122" s="879"/>
      <c r="BV122" s="879">
        <v>20657253</v>
      </c>
      <c r="BW122" s="879"/>
      <c r="BX122" s="879"/>
      <c r="BY122" s="879"/>
      <c r="BZ122" s="879"/>
      <c r="CA122" s="879">
        <v>20188465</v>
      </c>
      <c r="CB122" s="879"/>
      <c r="CC122" s="879"/>
      <c r="CD122" s="879"/>
      <c r="CE122" s="879"/>
      <c r="CF122" s="900">
        <v>274.60000000000002</v>
      </c>
      <c r="CG122" s="901"/>
      <c r="CH122" s="901"/>
      <c r="CI122" s="901"/>
      <c r="CJ122" s="901"/>
      <c r="CK122" s="997"/>
      <c r="CL122" s="998"/>
      <c r="CM122" s="998"/>
      <c r="CN122" s="998"/>
      <c r="CO122" s="999"/>
      <c r="CP122" s="897" t="s">
        <v>455</v>
      </c>
      <c r="CQ122" s="898"/>
      <c r="CR122" s="898"/>
      <c r="CS122" s="898"/>
      <c r="CT122" s="898"/>
      <c r="CU122" s="898"/>
      <c r="CV122" s="898"/>
      <c r="CW122" s="898"/>
      <c r="CX122" s="898"/>
      <c r="CY122" s="898"/>
      <c r="CZ122" s="898"/>
      <c r="DA122" s="898"/>
      <c r="DB122" s="898"/>
      <c r="DC122" s="898"/>
      <c r="DD122" s="898"/>
      <c r="DE122" s="898"/>
      <c r="DF122" s="899"/>
      <c r="DG122" s="854">
        <v>99720</v>
      </c>
      <c r="DH122" s="855"/>
      <c r="DI122" s="855"/>
      <c r="DJ122" s="855"/>
      <c r="DK122" s="855"/>
      <c r="DL122" s="855">
        <v>399120</v>
      </c>
      <c r="DM122" s="855"/>
      <c r="DN122" s="855"/>
      <c r="DO122" s="855"/>
      <c r="DP122" s="855"/>
      <c r="DQ122" s="855">
        <v>250645</v>
      </c>
      <c r="DR122" s="855"/>
      <c r="DS122" s="855"/>
      <c r="DT122" s="855"/>
      <c r="DU122" s="855"/>
      <c r="DV122" s="861">
        <v>3.4</v>
      </c>
      <c r="DW122" s="861"/>
      <c r="DX122" s="861"/>
      <c r="DY122" s="861"/>
      <c r="DZ122" s="862"/>
    </row>
    <row r="123" spans="1:130" s="54" customFormat="1" ht="26.25" customHeight="1" x14ac:dyDescent="0.15">
      <c r="A123" s="1024"/>
      <c r="B123" s="1020"/>
      <c r="C123" s="858" t="s">
        <v>480</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v>5141</v>
      </c>
      <c r="AB123" s="845"/>
      <c r="AC123" s="845"/>
      <c r="AD123" s="845"/>
      <c r="AE123" s="846"/>
      <c r="AF123" s="847">
        <v>3539</v>
      </c>
      <c r="AG123" s="845"/>
      <c r="AH123" s="845"/>
      <c r="AI123" s="845"/>
      <c r="AJ123" s="846"/>
      <c r="AK123" s="847" t="s">
        <v>196</v>
      </c>
      <c r="AL123" s="845"/>
      <c r="AM123" s="845"/>
      <c r="AN123" s="845"/>
      <c r="AO123" s="846"/>
      <c r="AP123" s="848" t="s">
        <v>196</v>
      </c>
      <c r="AQ123" s="849"/>
      <c r="AR123" s="849"/>
      <c r="AS123" s="849"/>
      <c r="AT123" s="850"/>
      <c r="AU123" s="992"/>
      <c r="AV123" s="993"/>
      <c r="AW123" s="993"/>
      <c r="AX123" s="993"/>
      <c r="AY123" s="993"/>
      <c r="AZ123" s="83" t="s">
        <v>275</v>
      </c>
      <c r="BA123" s="83"/>
      <c r="BB123" s="83"/>
      <c r="BC123" s="83"/>
      <c r="BD123" s="83"/>
      <c r="BE123" s="83"/>
      <c r="BF123" s="83"/>
      <c r="BG123" s="83"/>
      <c r="BH123" s="83"/>
      <c r="BI123" s="83"/>
      <c r="BJ123" s="83"/>
      <c r="BK123" s="83"/>
      <c r="BL123" s="83"/>
      <c r="BM123" s="83"/>
      <c r="BN123" s="83"/>
      <c r="BO123" s="869" t="s">
        <v>488</v>
      </c>
      <c r="BP123" s="880"/>
      <c r="BQ123" s="902">
        <v>25036996</v>
      </c>
      <c r="BR123" s="903"/>
      <c r="BS123" s="903"/>
      <c r="BT123" s="903"/>
      <c r="BU123" s="903"/>
      <c r="BV123" s="903">
        <v>24408005</v>
      </c>
      <c r="BW123" s="903"/>
      <c r="BX123" s="903"/>
      <c r="BY123" s="903"/>
      <c r="BZ123" s="903"/>
      <c r="CA123" s="903">
        <v>23843411</v>
      </c>
      <c r="CB123" s="903"/>
      <c r="CC123" s="903"/>
      <c r="CD123" s="903"/>
      <c r="CE123" s="903"/>
      <c r="CF123" s="881"/>
      <c r="CG123" s="882"/>
      <c r="CH123" s="882"/>
      <c r="CI123" s="882"/>
      <c r="CJ123" s="883"/>
      <c r="CK123" s="997"/>
      <c r="CL123" s="998"/>
      <c r="CM123" s="998"/>
      <c r="CN123" s="998"/>
      <c r="CO123" s="999"/>
      <c r="CP123" s="897" t="s">
        <v>454</v>
      </c>
      <c r="CQ123" s="898"/>
      <c r="CR123" s="898"/>
      <c r="CS123" s="898"/>
      <c r="CT123" s="898"/>
      <c r="CU123" s="898"/>
      <c r="CV123" s="898"/>
      <c r="CW123" s="898"/>
      <c r="CX123" s="898"/>
      <c r="CY123" s="898"/>
      <c r="CZ123" s="898"/>
      <c r="DA123" s="898"/>
      <c r="DB123" s="898"/>
      <c r="DC123" s="898"/>
      <c r="DD123" s="898"/>
      <c r="DE123" s="898"/>
      <c r="DF123" s="899"/>
      <c r="DG123" s="844" t="s">
        <v>196</v>
      </c>
      <c r="DH123" s="845"/>
      <c r="DI123" s="845"/>
      <c r="DJ123" s="845"/>
      <c r="DK123" s="846"/>
      <c r="DL123" s="847" t="s">
        <v>196</v>
      </c>
      <c r="DM123" s="845"/>
      <c r="DN123" s="845"/>
      <c r="DO123" s="845"/>
      <c r="DP123" s="846"/>
      <c r="DQ123" s="847" t="s">
        <v>196</v>
      </c>
      <c r="DR123" s="845"/>
      <c r="DS123" s="845"/>
      <c r="DT123" s="845"/>
      <c r="DU123" s="846"/>
      <c r="DV123" s="848" t="s">
        <v>196</v>
      </c>
      <c r="DW123" s="849"/>
      <c r="DX123" s="849"/>
      <c r="DY123" s="849"/>
      <c r="DZ123" s="850"/>
    </row>
    <row r="124" spans="1:130" s="54" customFormat="1" ht="26.25" customHeight="1" x14ac:dyDescent="0.15">
      <c r="A124" s="1024"/>
      <c r="B124" s="1020"/>
      <c r="C124" s="858" t="s">
        <v>336</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196</v>
      </c>
      <c r="AB124" s="845"/>
      <c r="AC124" s="845"/>
      <c r="AD124" s="845"/>
      <c r="AE124" s="846"/>
      <c r="AF124" s="847" t="s">
        <v>196</v>
      </c>
      <c r="AG124" s="845"/>
      <c r="AH124" s="845"/>
      <c r="AI124" s="845"/>
      <c r="AJ124" s="846"/>
      <c r="AK124" s="847" t="s">
        <v>196</v>
      </c>
      <c r="AL124" s="845"/>
      <c r="AM124" s="845"/>
      <c r="AN124" s="845"/>
      <c r="AO124" s="846"/>
      <c r="AP124" s="848" t="s">
        <v>196</v>
      </c>
      <c r="AQ124" s="849"/>
      <c r="AR124" s="849"/>
      <c r="AS124" s="849"/>
      <c r="AT124" s="850"/>
      <c r="AU124" s="908" t="s">
        <v>489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88.8</v>
      </c>
      <c r="BR124" s="912"/>
      <c r="BS124" s="912"/>
      <c r="BT124" s="912"/>
      <c r="BU124" s="912"/>
      <c r="BV124" s="912">
        <v>77.3</v>
      </c>
      <c r="BW124" s="912"/>
      <c r="BX124" s="912"/>
      <c r="BY124" s="912"/>
      <c r="BZ124" s="912"/>
      <c r="CA124" s="912">
        <v>72.7</v>
      </c>
      <c r="CB124" s="912"/>
      <c r="CC124" s="912"/>
      <c r="CD124" s="912"/>
      <c r="CE124" s="912"/>
      <c r="CF124" s="913"/>
      <c r="CG124" s="914"/>
      <c r="CH124" s="914"/>
      <c r="CI124" s="914"/>
      <c r="CJ124" s="915"/>
      <c r="CK124" s="1000"/>
      <c r="CL124" s="1000"/>
      <c r="CM124" s="1000"/>
      <c r="CN124" s="1000"/>
      <c r="CO124" s="1001"/>
      <c r="CP124" s="897" t="s">
        <v>491</v>
      </c>
      <c r="CQ124" s="898"/>
      <c r="CR124" s="898"/>
      <c r="CS124" s="898"/>
      <c r="CT124" s="898"/>
      <c r="CU124" s="898"/>
      <c r="CV124" s="898"/>
      <c r="CW124" s="898"/>
      <c r="CX124" s="898"/>
      <c r="CY124" s="898"/>
      <c r="CZ124" s="898"/>
      <c r="DA124" s="898"/>
      <c r="DB124" s="898"/>
      <c r="DC124" s="898"/>
      <c r="DD124" s="898"/>
      <c r="DE124" s="898"/>
      <c r="DF124" s="899"/>
      <c r="DG124" s="887">
        <v>782760</v>
      </c>
      <c r="DH124" s="888"/>
      <c r="DI124" s="888"/>
      <c r="DJ124" s="888"/>
      <c r="DK124" s="889"/>
      <c r="DL124" s="890" t="s">
        <v>196</v>
      </c>
      <c r="DM124" s="888"/>
      <c r="DN124" s="888"/>
      <c r="DO124" s="888"/>
      <c r="DP124" s="889"/>
      <c r="DQ124" s="890" t="s">
        <v>196</v>
      </c>
      <c r="DR124" s="888"/>
      <c r="DS124" s="888"/>
      <c r="DT124" s="888"/>
      <c r="DU124" s="889"/>
      <c r="DV124" s="891" t="s">
        <v>196</v>
      </c>
      <c r="DW124" s="892"/>
      <c r="DX124" s="892"/>
      <c r="DY124" s="892"/>
      <c r="DZ124" s="893"/>
    </row>
    <row r="125" spans="1:130" s="54" customFormat="1" ht="26.25" customHeight="1" x14ac:dyDescent="0.15">
      <c r="A125" s="1024"/>
      <c r="B125" s="1020"/>
      <c r="C125" s="858" t="s">
        <v>483</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196</v>
      </c>
      <c r="AB125" s="845"/>
      <c r="AC125" s="845"/>
      <c r="AD125" s="845"/>
      <c r="AE125" s="846"/>
      <c r="AF125" s="847" t="s">
        <v>196</v>
      </c>
      <c r="AG125" s="845"/>
      <c r="AH125" s="845"/>
      <c r="AI125" s="845"/>
      <c r="AJ125" s="846"/>
      <c r="AK125" s="847" t="s">
        <v>196</v>
      </c>
      <c r="AL125" s="845"/>
      <c r="AM125" s="845"/>
      <c r="AN125" s="845"/>
      <c r="AO125" s="846"/>
      <c r="AP125" s="848" t="s">
        <v>196</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494</v>
      </c>
      <c r="CL125" s="995"/>
      <c r="CM125" s="995"/>
      <c r="CN125" s="995"/>
      <c r="CO125" s="996"/>
      <c r="CP125" s="831" t="s">
        <v>134</v>
      </c>
      <c r="CQ125" s="822"/>
      <c r="CR125" s="822"/>
      <c r="CS125" s="822"/>
      <c r="CT125" s="822"/>
      <c r="CU125" s="822"/>
      <c r="CV125" s="822"/>
      <c r="CW125" s="822"/>
      <c r="CX125" s="822"/>
      <c r="CY125" s="822"/>
      <c r="CZ125" s="822"/>
      <c r="DA125" s="822"/>
      <c r="DB125" s="822"/>
      <c r="DC125" s="822"/>
      <c r="DD125" s="822"/>
      <c r="DE125" s="822"/>
      <c r="DF125" s="823"/>
      <c r="DG125" s="832" t="s">
        <v>196</v>
      </c>
      <c r="DH125" s="833"/>
      <c r="DI125" s="833"/>
      <c r="DJ125" s="833"/>
      <c r="DK125" s="833"/>
      <c r="DL125" s="833" t="s">
        <v>196</v>
      </c>
      <c r="DM125" s="833"/>
      <c r="DN125" s="833"/>
      <c r="DO125" s="833"/>
      <c r="DP125" s="833"/>
      <c r="DQ125" s="833" t="s">
        <v>196</v>
      </c>
      <c r="DR125" s="833"/>
      <c r="DS125" s="833"/>
      <c r="DT125" s="833"/>
      <c r="DU125" s="833"/>
      <c r="DV125" s="839" t="s">
        <v>196</v>
      </c>
      <c r="DW125" s="839"/>
      <c r="DX125" s="839"/>
      <c r="DY125" s="839"/>
      <c r="DZ125" s="840"/>
    </row>
    <row r="126" spans="1:130" s="54" customFormat="1" ht="26.25" customHeight="1" x14ac:dyDescent="0.15">
      <c r="A126" s="1024"/>
      <c r="B126" s="1020"/>
      <c r="C126" s="858" t="s">
        <v>484</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t="s">
        <v>196</v>
      </c>
      <c r="AB126" s="845"/>
      <c r="AC126" s="845"/>
      <c r="AD126" s="845"/>
      <c r="AE126" s="846"/>
      <c r="AF126" s="847" t="s">
        <v>196</v>
      </c>
      <c r="AG126" s="845"/>
      <c r="AH126" s="845"/>
      <c r="AI126" s="845"/>
      <c r="AJ126" s="846"/>
      <c r="AK126" s="847" t="s">
        <v>196</v>
      </c>
      <c r="AL126" s="845"/>
      <c r="AM126" s="845"/>
      <c r="AN126" s="845"/>
      <c r="AO126" s="846"/>
      <c r="AP126" s="848" t="s">
        <v>196</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417</v>
      </c>
      <c r="CQ126" s="852"/>
      <c r="CR126" s="852"/>
      <c r="CS126" s="852"/>
      <c r="CT126" s="852"/>
      <c r="CU126" s="852"/>
      <c r="CV126" s="852"/>
      <c r="CW126" s="852"/>
      <c r="CX126" s="852"/>
      <c r="CY126" s="852"/>
      <c r="CZ126" s="852"/>
      <c r="DA126" s="852"/>
      <c r="DB126" s="852"/>
      <c r="DC126" s="852"/>
      <c r="DD126" s="852"/>
      <c r="DE126" s="852"/>
      <c r="DF126" s="853"/>
      <c r="DG126" s="854" t="s">
        <v>196</v>
      </c>
      <c r="DH126" s="855"/>
      <c r="DI126" s="855"/>
      <c r="DJ126" s="855"/>
      <c r="DK126" s="855"/>
      <c r="DL126" s="855" t="s">
        <v>196</v>
      </c>
      <c r="DM126" s="855"/>
      <c r="DN126" s="855"/>
      <c r="DO126" s="855"/>
      <c r="DP126" s="855"/>
      <c r="DQ126" s="855" t="s">
        <v>196</v>
      </c>
      <c r="DR126" s="855"/>
      <c r="DS126" s="855"/>
      <c r="DT126" s="855"/>
      <c r="DU126" s="855"/>
      <c r="DV126" s="861" t="s">
        <v>196</v>
      </c>
      <c r="DW126" s="861"/>
      <c r="DX126" s="861"/>
      <c r="DY126" s="861"/>
      <c r="DZ126" s="862"/>
    </row>
    <row r="127" spans="1:130" s="54" customFormat="1" ht="26.25" customHeight="1" x14ac:dyDescent="0.15">
      <c r="A127" s="1025"/>
      <c r="B127" s="1022"/>
      <c r="C127" s="884" t="s">
        <v>74</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t="s">
        <v>196</v>
      </c>
      <c r="AB127" s="845"/>
      <c r="AC127" s="845"/>
      <c r="AD127" s="845"/>
      <c r="AE127" s="846"/>
      <c r="AF127" s="847" t="s">
        <v>196</v>
      </c>
      <c r="AG127" s="845"/>
      <c r="AH127" s="845"/>
      <c r="AI127" s="845"/>
      <c r="AJ127" s="846"/>
      <c r="AK127" s="847" t="s">
        <v>196</v>
      </c>
      <c r="AL127" s="845"/>
      <c r="AM127" s="845"/>
      <c r="AN127" s="845"/>
      <c r="AO127" s="846"/>
      <c r="AP127" s="848" t="s">
        <v>196</v>
      </c>
      <c r="AQ127" s="849"/>
      <c r="AR127" s="849"/>
      <c r="AS127" s="849"/>
      <c r="AT127" s="850"/>
      <c r="AU127" s="77"/>
      <c r="AV127" s="77"/>
      <c r="AW127" s="77"/>
      <c r="AX127" s="935" t="s">
        <v>495</v>
      </c>
      <c r="AY127" s="905"/>
      <c r="AZ127" s="905"/>
      <c r="BA127" s="905"/>
      <c r="BB127" s="905"/>
      <c r="BC127" s="905"/>
      <c r="BD127" s="905"/>
      <c r="BE127" s="906"/>
      <c r="BF127" s="904" t="s">
        <v>496</v>
      </c>
      <c r="BG127" s="905"/>
      <c r="BH127" s="905"/>
      <c r="BI127" s="905"/>
      <c r="BJ127" s="905"/>
      <c r="BK127" s="905"/>
      <c r="BL127" s="906"/>
      <c r="BM127" s="904" t="s">
        <v>418</v>
      </c>
      <c r="BN127" s="905"/>
      <c r="BO127" s="905"/>
      <c r="BP127" s="905"/>
      <c r="BQ127" s="905"/>
      <c r="BR127" s="905"/>
      <c r="BS127" s="906"/>
      <c r="BT127" s="904" t="s">
        <v>405</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440</v>
      </c>
      <c r="CQ127" s="852"/>
      <c r="CR127" s="852"/>
      <c r="CS127" s="852"/>
      <c r="CT127" s="852"/>
      <c r="CU127" s="852"/>
      <c r="CV127" s="852"/>
      <c r="CW127" s="852"/>
      <c r="CX127" s="852"/>
      <c r="CY127" s="852"/>
      <c r="CZ127" s="852"/>
      <c r="DA127" s="852"/>
      <c r="DB127" s="852"/>
      <c r="DC127" s="852"/>
      <c r="DD127" s="852"/>
      <c r="DE127" s="852"/>
      <c r="DF127" s="853"/>
      <c r="DG127" s="854" t="s">
        <v>196</v>
      </c>
      <c r="DH127" s="855"/>
      <c r="DI127" s="855"/>
      <c r="DJ127" s="855"/>
      <c r="DK127" s="855"/>
      <c r="DL127" s="855" t="s">
        <v>196</v>
      </c>
      <c r="DM127" s="855"/>
      <c r="DN127" s="855"/>
      <c r="DO127" s="855"/>
      <c r="DP127" s="855"/>
      <c r="DQ127" s="855" t="s">
        <v>196</v>
      </c>
      <c r="DR127" s="855"/>
      <c r="DS127" s="855"/>
      <c r="DT127" s="855"/>
      <c r="DU127" s="855"/>
      <c r="DV127" s="861" t="s">
        <v>196</v>
      </c>
      <c r="DW127" s="861"/>
      <c r="DX127" s="861"/>
      <c r="DY127" s="861"/>
      <c r="DZ127" s="862"/>
    </row>
    <row r="128" spans="1:130" s="54" customFormat="1" ht="26.25" customHeight="1" x14ac:dyDescent="0.15">
      <c r="A128" s="956" t="s">
        <v>497</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7</v>
      </c>
      <c r="X128" s="958"/>
      <c r="Y128" s="958"/>
      <c r="Z128" s="959"/>
      <c r="AA128" s="824">
        <v>65573</v>
      </c>
      <c r="AB128" s="825"/>
      <c r="AC128" s="825"/>
      <c r="AD128" s="825"/>
      <c r="AE128" s="826"/>
      <c r="AF128" s="827">
        <v>44969</v>
      </c>
      <c r="AG128" s="825"/>
      <c r="AH128" s="825"/>
      <c r="AI128" s="825"/>
      <c r="AJ128" s="826"/>
      <c r="AK128" s="827">
        <v>48473</v>
      </c>
      <c r="AL128" s="825"/>
      <c r="AM128" s="825"/>
      <c r="AN128" s="825"/>
      <c r="AO128" s="826"/>
      <c r="AP128" s="960"/>
      <c r="AQ128" s="961"/>
      <c r="AR128" s="961"/>
      <c r="AS128" s="961"/>
      <c r="AT128" s="962"/>
      <c r="AU128" s="77"/>
      <c r="AV128" s="77"/>
      <c r="AW128" s="77"/>
      <c r="AX128" s="821" t="s">
        <v>308</v>
      </c>
      <c r="AY128" s="822"/>
      <c r="AZ128" s="822"/>
      <c r="BA128" s="822"/>
      <c r="BB128" s="822"/>
      <c r="BC128" s="822"/>
      <c r="BD128" s="822"/>
      <c r="BE128" s="823"/>
      <c r="BF128" s="963" t="s">
        <v>196</v>
      </c>
      <c r="BG128" s="964"/>
      <c r="BH128" s="964"/>
      <c r="BI128" s="964"/>
      <c r="BJ128" s="964"/>
      <c r="BK128" s="964"/>
      <c r="BL128" s="965"/>
      <c r="BM128" s="963">
        <v>13.48</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397</v>
      </c>
      <c r="CQ128" s="917"/>
      <c r="CR128" s="917"/>
      <c r="CS128" s="917"/>
      <c r="CT128" s="917"/>
      <c r="CU128" s="917"/>
      <c r="CV128" s="917"/>
      <c r="CW128" s="917"/>
      <c r="CX128" s="917"/>
      <c r="CY128" s="917"/>
      <c r="CZ128" s="917"/>
      <c r="DA128" s="917"/>
      <c r="DB128" s="917"/>
      <c r="DC128" s="917"/>
      <c r="DD128" s="917"/>
      <c r="DE128" s="917"/>
      <c r="DF128" s="918"/>
      <c r="DG128" s="919" t="s">
        <v>196</v>
      </c>
      <c r="DH128" s="920"/>
      <c r="DI128" s="920"/>
      <c r="DJ128" s="920"/>
      <c r="DK128" s="920"/>
      <c r="DL128" s="920" t="s">
        <v>196</v>
      </c>
      <c r="DM128" s="920"/>
      <c r="DN128" s="920"/>
      <c r="DO128" s="920"/>
      <c r="DP128" s="920"/>
      <c r="DQ128" s="920" t="s">
        <v>196</v>
      </c>
      <c r="DR128" s="920"/>
      <c r="DS128" s="920"/>
      <c r="DT128" s="920"/>
      <c r="DU128" s="920"/>
      <c r="DV128" s="921" t="s">
        <v>196</v>
      </c>
      <c r="DW128" s="921"/>
      <c r="DX128" s="921"/>
      <c r="DY128" s="921"/>
      <c r="DZ128" s="922"/>
    </row>
    <row r="129" spans="1:131" s="54" customFormat="1" ht="26.25" customHeight="1" x14ac:dyDescent="0.15">
      <c r="A129" s="841" t="s">
        <v>168</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235</v>
      </c>
      <c r="X129" s="924"/>
      <c r="Y129" s="924"/>
      <c r="Z129" s="925"/>
      <c r="AA129" s="844">
        <v>9365441</v>
      </c>
      <c r="AB129" s="845"/>
      <c r="AC129" s="845"/>
      <c r="AD129" s="845"/>
      <c r="AE129" s="846"/>
      <c r="AF129" s="847">
        <v>9269759</v>
      </c>
      <c r="AG129" s="845"/>
      <c r="AH129" s="845"/>
      <c r="AI129" s="845"/>
      <c r="AJ129" s="846"/>
      <c r="AK129" s="847">
        <v>9187769</v>
      </c>
      <c r="AL129" s="845"/>
      <c r="AM129" s="845"/>
      <c r="AN129" s="845"/>
      <c r="AO129" s="846"/>
      <c r="AP129" s="926"/>
      <c r="AQ129" s="927"/>
      <c r="AR129" s="927"/>
      <c r="AS129" s="927"/>
      <c r="AT129" s="928"/>
      <c r="AU129" s="79"/>
      <c r="AV129" s="79"/>
      <c r="AW129" s="79"/>
      <c r="AX129" s="929" t="s">
        <v>117</v>
      </c>
      <c r="AY129" s="852"/>
      <c r="AZ129" s="852"/>
      <c r="BA129" s="852"/>
      <c r="BB129" s="852"/>
      <c r="BC129" s="852"/>
      <c r="BD129" s="852"/>
      <c r="BE129" s="853"/>
      <c r="BF129" s="930" t="s">
        <v>196</v>
      </c>
      <c r="BG129" s="931"/>
      <c r="BH129" s="931"/>
      <c r="BI129" s="931"/>
      <c r="BJ129" s="931"/>
      <c r="BK129" s="931"/>
      <c r="BL129" s="932"/>
      <c r="BM129" s="930">
        <v>18.48</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1" t="s">
        <v>498</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499</v>
      </c>
      <c r="X130" s="924"/>
      <c r="Y130" s="924"/>
      <c r="Z130" s="925"/>
      <c r="AA130" s="844">
        <v>1732883</v>
      </c>
      <c r="AB130" s="845"/>
      <c r="AC130" s="845"/>
      <c r="AD130" s="845"/>
      <c r="AE130" s="846"/>
      <c r="AF130" s="847">
        <v>1832457</v>
      </c>
      <c r="AG130" s="845"/>
      <c r="AH130" s="845"/>
      <c r="AI130" s="845"/>
      <c r="AJ130" s="846"/>
      <c r="AK130" s="847">
        <v>1836024</v>
      </c>
      <c r="AL130" s="845"/>
      <c r="AM130" s="845"/>
      <c r="AN130" s="845"/>
      <c r="AO130" s="846"/>
      <c r="AP130" s="926"/>
      <c r="AQ130" s="927"/>
      <c r="AR130" s="927"/>
      <c r="AS130" s="927"/>
      <c r="AT130" s="928"/>
      <c r="AU130" s="79"/>
      <c r="AV130" s="79"/>
      <c r="AW130" s="79"/>
      <c r="AX130" s="929" t="s">
        <v>426</v>
      </c>
      <c r="AY130" s="852"/>
      <c r="AZ130" s="852"/>
      <c r="BA130" s="852"/>
      <c r="BB130" s="852"/>
      <c r="BC130" s="852"/>
      <c r="BD130" s="852"/>
      <c r="BE130" s="853"/>
      <c r="BF130" s="936">
        <v>9.6999999999999993</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170</v>
      </c>
      <c r="X131" s="944"/>
      <c r="Y131" s="944"/>
      <c r="Z131" s="945"/>
      <c r="AA131" s="887">
        <v>7632558</v>
      </c>
      <c r="AB131" s="888"/>
      <c r="AC131" s="888"/>
      <c r="AD131" s="888"/>
      <c r="AE131" s="889"/>
      <c r="AF131" s="890">
        <v>7437302</v>
      </c>
      <c r="AG131" s="888"/>
      <c r="AH131" s="888"/>
      <c r="AI131" s="888"/>
      <c r="AJ131" s="889"/>
      <c r="AK131" s="890">
        <v>7351745</v>
      </c>
      <c r="AL131" s="888"/>
      <c r="AM131" s="888"/>
      <c r="AN131" s="888"/>
      <c r="AO131" s="889"/>
      <c r="AP131" s="946"/>
      <c r="AQ131" s="947"/>
      <c r="AR131" s="947"/>
      <c r="AS131" s="947"/>
      <c r="AT131" s="948"/>
      <c r="AU131" s="79"/>
      <c r="AV131" s="79"/>
      <c r="AW131" s="79"/>
      <c r="AX131" s="949" t="s">
        <v>469</v>
      </c>
      <c r="AY131" s="917"/>
      <c r="AZ131" s="917"/>
      <c r="BA131" s="917"/>
      <c r="BB131" s="917"/>
      <c r="BC131" s="917"/>
      <c r="BD131" s="917"/>
      <c r="BE131" s="918"/>
      <c r="BF131" s="950">
        <v>72.7</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7" t="s">
        <v>27</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500</v>
      </c>
      <c r="W132" s="1026"/>
      <c r="X132" s="1026"/>
      <c r="Y132" s="1026"/>
      <c r="Z132" s="1027"/>
      <c r="AA132" s="1028">
        <v>8.9309246000000009</v>
      </c>
      <c r="AB132" s="1029"/>
      <c r="AC132" s="1029"/>
      <c r="AD132" s="1029"/>
      <c r="AE132" s="1030"/>
      <c r="AF132" s="1031">
        <v>10.534182960000001</v>
      </c>
      <c r="AG132" s="1029"/>
      <c r="AH132" s="1029"/>
      <c r="AI132" s="1029"/>
      <c r="AJ132" s="1030"/>
      <c r="AK132" s="1031">
        <v>9.6460092129999992</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83</v>
      </c>
      <c r="W133" s="1033"/>
      <c r="X133" s="1033"/>
      <c r="Y133" s="1033"/>
      <c r="Z133" s="1034"/>
      <c r="AA133" s="1035">
        <v>9</v>
      </c>
      <c r="AB133" s="1036"/>
      <c r="AC133" s="1036"/>
      <c r="AD133" s="1036"/>
      <c r="AE133" s="1037"/>
      <c r="AF133" s="1035">
        <v>9.6</v>
      </c>
      <c r="AG133" s="1036"/>
      <c r="AH133" s="1036"/>
      <c r="AI133" s="1036"/>
      <c r="AJ133" s="1037"/>
      <c r="AK133" s="1035">
        <v>9.6999999999999993</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1VTRmyi5oVFFXfrSztIewp/rE/NkHTKnLN6cdGF83/ENsqtSr84IPUAsrx+CFhretUJSVXXzUgLPeoiyUxKgTA==" saltValue="TFmJ8yyN+A14JnSnLCEmQ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1" zoomScaleNormal="85" zoomScaleSheetLayoutView="100" workbookViewId="0">
      <selection activeCell="B1" sqref="B1"/>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c+9NO6Ydnrfu5uoXb0RawbuRJyM3JFEWgcZhlxEYFPYgNT9ExmgmYJkRGfUckWnZn5gR3Z87xvRTMn0m6CICg==" saltValue="ktbKqwDTMrt3JJG2OvkhN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V3lE1U1Nq5MXUOg4JN5tclIUcrzEsfrhf+/tN69NzJNu2grpmFUYDBFVLFUZlm2mCZR3UHivOBTmuES1R0Zzw==" saltValue="cjen/okAk+YDIc2mQZwwNg=="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216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84</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505</v>
      </c>
      <c r="AQ8" s="156" t="s">
        <v>506</v>
      </c>
      <c r="AR8" s="170" t="s">
        <v>147</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457</v>
      </c>
      <c r="AL9" s="1040"/>
      <c r="AM9" s="1040"/>
      <c r="AN9" s="1041"/>
      <c r="AO9" s="134">
        <v>2163158</v>
      </c>
      <c r="AP9" s="134">
        <v>87552</v>
      </c>
      <c r="AQ9" s="157">
        <v>83394</v>
      </c>
      <c r="AR9" s="171">
        <v>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501</v>
      </c>
      <c r="AL10" s="1040"/>
      <c r="AM10" s="1040"/>
      <c r="AN10" s="1041"/>
      <c r="AO10" s="135">
        <v>229810</v>
      </c>
      <c r="AP10" s="135">
        <v>9301</v>
      </c>
      <c r="AQ10" s="158">
        <v>6219</v>
      </c>
      <c r="AR10" s="172">
        <v>49.6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202</v>
      </c>
      <c r="AL11" s="1040"/>
      <c r="AM11" s="1040"/>
      <c r="AN11" s="1041"/>
      <c r="AO11" s="135">
        <v>41150</v>
      </c>
      <c r="AP11" s="135">
        <v>1666</v>
      </c>
      <c r="AQ11" s="158">
        <v>9118</v>
      </c>
      <c r="AR11" s="172">
        <v>-81.7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394</v>
      </c>
      <c r="AL12" s="1040"/>
      <c r="AM12" s="1040"/>
      <c r="AN12" s="1041"/>
      <c r="AO12" s="135" t="s">
        <v>196</v>
      </c>
      <c r="AP12" s="135" t="s">
        <v>196</v>
      </c>
      <c r="AQ12" s="158">
        <v>987</v>
      </c>
      <c r="AR12" s="172" t="s">
        <v>196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234</v>
      </c>
      <c r="AL13" s="1040"/>
      <c r="AM13" s="1040"/>
      <c r="AN13" s="1041"/>
      <c r="AO13" s="135" t="s">
        <v>196</v>
      </c>
      <c r="AP13" s="135" t="s">
        <v>196</v>
      </c>
      <c r="AQ13" s="158">
        <v>9</v>
      </c>
      <c r="AR13" s="172" t="s">
        <v>196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291</v>
      </c>
      <c r="AL14" s="1040"/>
      <c r="AM14" s="1040"/>
      <c r="AN14" s="1041"/>
      <c r="AO14" s="135">
        <v>45892</v>
      </c>
      <c r="AP14" s="135">
        <v>1857</v>
      </c>
      <c r="AQ14" s="158">
        <v>3664</v>
      </c>
      <c r="AR14" s="172">
        <v>-49.3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507</v>
      </c>
      <c r="AL15" s="1040"/>
      <c r="AM15" s="1040"/>
      <c r="AN15" s="1041"/>
      <c r="AO15" s="135">
        <v>18587</v>
      </c>
      <c r="AP15" s="135">
        <v>752</v>
      </c>
      <c r="AQ15" s="158">
        <v>1887</v>
      </c>
      <c r="AR15" s="172">
        <v>-60.1</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310</v>
      </c>
      <c r="AL16" s="1043"/>
      <c r="AM16" s="1043"/>
      <c r="AN16" s="1044"/>
      <c r="AO16" s="135">
        <v>-230890</v>
      </c>
      <c r="AP16" s="135">
        <v>-9345</v>
      </c>
      <c r="AQ16" s="158">
        <v>-7696</v>
      </c>
      <c r="AR16" s="172">
        <v>21.4</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275</v>
      </c>
      <c r="AL17" s="1043"/>
      <c r="AM17" s="1043"/>
      <c r="AN17" s="1044"/>
      <c r="AO17" s="135">
        <v>2267707</v>
      </c>
      <c r="AP17" s="135">
        <v>91784</v>
      </c>
      <c r="AQ17" s="158">
        <v>97581</v>
      </c>
      <c r="AR17" s="172">
        <v>-5.9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508</v>
      </c>
      <c r="AP20" s="146" t="s">
        <v>332</v>
      </c>
      <c r="AQ20" s="159" t="s">
        <v>41</v>
      </c>
      <c r="AR20" s="173"/>
    </row>
    <row r="21" spans="1:46" s="98" customFormat="1" x14ac:dyDescent="0.15">
      <c r="A21" s="100"/>
      <c r="AK21" s="1045" t="s">
        <v>509</v>
      </c>
      <c r="AL21" s="1046"/>
      <c r="AM21" s="1046"/>
      <c r="AN21" s="1047"/>
      <c r="AO21" s="137">
        <v>10.77</v>
      </c>
      <c r="AP21" s="147">
        <v>9.5399999999999991</v>
      </c>
      <c r="AQ21" s="160">
        <v>1.23</v>
      </c>
      <c r="AS21" s="179"/>
      <c r="AT21" s="100"/>
    </row>
    <row r="22" spans="1:46" s="98" customFormat="1" x14ac:dyDescent="0.15">
      <c r="A22" s="100"/>
      <c r="AK22" s="1045" t="s">
        <v>412</v>
      </c>
      <c r="AL22" s="1046"/>
      <c r="AM22" s="1046"/>
      <c r="AN22" s="1047"/>
      <c r="AO22" s="138">
        <v>93.8</v>
      </c>
      <c r="AP22" s="148">
        <v>97.4</v>
      </c>
      <c r="AQ22" s="161">
        <v>-3.6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510</v>
      </c>
      <c r="AP26" s="149"/>
      <c r="AQ26" s="149"/>
      <c r="AR26" s="149"/>
      <c r="AS26" s="102"/>
      <c r="AT26" s="102"/>
    </row>
    <row r="27" spans="1:46" x14ac:dyDescent="0.15">
      <c r="A27" s="103"/>
      <c r="AO27" s="108"/>
      <c r="AP27" s="108"/>
      <c r="AQ27" s="108"/>
      <c r="AR27" s="108"/>
      <c r="AS27" s="108"/>
      <c r="AT27" s="108"/>
    </row>
    <row r="28" spans="1:46" ht="17.25" x14ac:dyDescent="0.15">
      <c r="A28" s="99" t="s">
        <v>261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84</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505</v>
      </c>
      <c r="AQ31" s="156" t="s">
        <v>506</v>
      </c>
      <c r="AR31" s="170" t="s">
        <v>147</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511</v>
      </c>
      <c r="AL32" s="1059"/>
      <c r="AM32" s="1059"/>
      <c r="AN32" s="1060"/>
      <c r="AO32" s="135">
        <v>1786364</v>
      </c>
      <c r="AP32" s="135">
        <v>72302</v>
      </c>
      <c r="AQ32" s="162">
        <v>62676</v>
      </c>
      <c r="AR32" s="172">
        <v>15.4</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512</v>
      </c>
      <c r="AL33" s="1059"/>
      <c r="AM33" s="1059"/>
      <c r="AN33" s="1060"/>
      <c r="AO33" s="135" t="s">
        <v>196</v>
      </c>
      <c r="AP33" s="135" t="s">
        <v>196</v>
      </c>
      <c r="AQ33" s="162" t="s">
        <v>196</v>
      </c>
      <c r="AR33" s="172" t="s">
        <v>196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56</v>
      </c>
      <c r="AL34" s="1059"/>
      <c r="AM34" s="1059"/>
      <c r="AN34" s="1060"/>
      <c r="AO34" s="135" t="s">
        <v>196</v>
      </c>
      <c r="AP34" s="135" t="s">
        <v>196</v>
      </c>
      <c r="AQ34" s="162">
        <v>16</v>
      </c>
      <c r="AR34" s="172" t="s">
        <v>196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513</v>
      </c>
      <c r="AL35" s="1059"/>
      <c r="AM35" s="1059"/>
      <c r="AN35" s="1060"/>
      <c r="AO35" s="135">
        <v>798586</v>
      </c>
      <c r="AP35" s="135">
        <v>32322</v>
      </c>
      <c r="AQ35" s="162">
        <v>17882</v>
      </c>
      <c r="AR35" s="172">
        <v>80.8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37</v>
      </c>
      <c r="AL36" s="1059"/>
      <c r="AM36" s="1059"/>
      <c r="AN36" s="1060"/>
      <c r="AO36" s="135">
        <v>8697</v>
      </c>
      <c r="AP36" s="135">
        <v>352</v>
      </c>
      <c r="AQ36" s="162">
        <v>3809</v>
      </c>
      <c r="AR36" s="172">
        <v>-90.8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346</v>
      </c>
      <c r="AL37" s="1059"/>
      <c r="AM37" s="1059"/>
      <c r="AN37" s="1060"/>
      <c r="AO37" s="135" t="s">
        <v>196</v>
      </c>
      <c r="AP37" s="135" t="s">
        <v>196</v>
      </c>
      <c r="AQ37" s="162">
        <v>679</v>
      </c>
      <c r="AR37" s="172" t="s">
        <v>196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514</v>
      </c>
      <c r="AL38" s="1062"/>
      <c r="AM38" s="1062"/>
      <c r="AN38" s="1063"/>
      <c r="AO38" s="139" t="s">
        <v>196</v>
      </c>
      <c r="AP38" s="139" t="s">
        <v>196</v>
      </c>
      <c r="AQ38" s="163">
        <v>2</v>
      </c>
      <c r="AR38" s="161" t="s">
        <v>196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81</v>
      </c>
      <c r="AL39" s="1062"/>
      <c r="AM39" s="1062"/>
      <c r="AN39" s="1063"/>
      <c r="AO39" s="135">
        <v>-48473</v>
      </c>
      <c r="AP39" s="135">
        <v>-1962</v>
      </c>
      <c r="AQ39" s="162">
        <v>-2913</v>
      </c>
      <c r="AR39" s="172">
        <v>-32.6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515</v>
      </c>
      <c r="AL40" s="1059"/>
      <c r="AM40" s="1059"/>
      <c r="AN40" s="1060"/>
      <c r="AO40" s="135">
        <v>-1836024</v>
      </c>
      <c r="AP40" s="135">
        <v>-74312</v>
      </c>
      <c r="AQ40" s="162">
        <v>-59622</v>
      </c>
      <c r="AR40" s="172">
        <v>24.6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382</v>
      </c>
      <c r="AL41" s="1049"/>
      <c r="AM41" s="1049"/>
      <c r="AN41" s="1050"/>
      <c r="AO41" s="135">
        <v>709150</v>
      </c>
      <c r="AP41" s="135">
        <v>28702</v>
      </c>
      <c r="AQ41" s="162">
        <v>22530</v>
      </c>
      <c r="AR41" s="172">
        <v>27.4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84</v>
      </c>
      <c r="AN49" s="1051" t="s">
        <v>436</v>
      </c>
      <c r="AO49" s="1052"/>
      <c r="AP49" s="1052"/>
      <c r="AQ49" s="1052"/>
      <c r="AR49" s="105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492</v>
      </c>
      <c r="AO50" s="141" t="s">
        <v>493</v>
      </c>
      <c r="AP50" s="152" t="s">
        <v>518</v>
      </c>
      <c r="AQ50" s="165" t="s">
        <v>379</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386</v>
      </c>
      <c r="AL51" s="120"/>
      <c r="AM51" s="125">
        <v>2111788</v>
      </c>
      <c r="AN51" s="132">
        <v>79826</v>
      </c>
      <c r="AO51" s="142">
        <v>-10.7</v>
      </c>
      <c r="AP51" s="153">
        <v>83623</v>
      </c>
      <c r="AQ51" s="166">
        <v>-0.9</v>
      </c>
      <c r="AR51" s="176">
        <v>-9.8000000000000007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277</v>
      </c>
      <c r="AM52" s="126">
        <v>1142016</v>
      </c>
      <c r="AN52" s="133">
        <v>43168</v>
      </c>
      <c r="AO52" s="143">
        <v>2.9</v>
      </c>
      <c r="AP52" s="154">
        <v>48787</v>
      </c>
      <c r="AQ52" s="167">
        <v>10</v>
      </c>
      <c r="AR52" s="177">
        <v>-7.1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231</v>
      </c>
      <c r="AL53" s="120"/>
      <c r="AM53" s="125">
        <v>4191508</v>
      </c>
      <c r="AN53" s="132">
        <v>161156</v>
      </c>
      <c r="AO53" s="142">
        <v>101.9</v>
      </c>
      <c r="AP53" s="153">
        <v>81768</v>
      </c>
      <c r="AQ53" s="166">
        <v>-2.2000000000000002</v>
      </c>
      <c r="AR53" s="176">
        <v>104.1</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277</v>
      </c>
      <c r="AM54" s="126">
        <v>1440107</v>
      </c>
      <c r="AN54" s="133">
        <v>55370</v>
      </c>
      <c r="AO54" s="143">
        <v>28.3</v>
      </c>
      <c r="AP54" s="154">
        <v>37917</v>
      </c>
      <c r="AQ54" s="167">
        <v>-22.3</v>
      </c>
      <c r="AR54" s="177">
        <v>50.6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129</v>
      </c>
      <c r="AL55" s="120"/>
      <c r="AM55" s="125">
        <v>2045120</v>
      </c>
      <c r="AN55" s="132">
        <v>80031</v>
      </c>
      <c r="AO55" s="142">
        <v>-50.3</v>
      </c>
      <c r="AP55" s="153">
        <v>78864</v>
      </c>
      <c r="AQ55" s="166">
        <v>-3.6</v>
      </c>
      <c r="AR55" s="176">
        <v>-46.7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277</v>
      </c>
      <c r="AM56" s="126">
        <v>662771</v>
      </c>
      <c r="AN56" s="133">
        <v>25936</v>
      </c>
      <c r="AO56" s="143">
        <v>-53.2</v>
      </c>
      <c r="AP56" s="154">
        <v>46136</v>
      </c>
      <c r="AQ56" s="167">
        <v>21.7</v>
      </c>
      <c r="AR56" s="177">
        <v>-74.900000000000006</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229</v>
      </c>
      <c r="AL57" s="120"/>
      <c r="AM57" s="125">
        <v>1890721</v>
      </c>
      <c r="AN57" s="132">
        <v>75190</v>
      </c>
      <c r="AO57" s="142">
        <v>-6</v>
      </c>
      <c r="AP57" s="153">
        <v>85042</v>
      </c>
      <c r="AQ57" s="166">
        <v>7.8</v>
      </c>
      <c r="AR57" s="176">
        <v>-13.8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277</v>
      </c>
      <c r="AM58" s="126">
        <v>926096</v>
      </c>
      <c r="AN58" s="133">
        <v>36829</v>
      </c>
      <c r="AO58" s="143">
        <v>42</v>
      </c>
      <c r="AP58" s="154">
        <v>50806</v>
      </c>
      <c r="AQ58" s="167">
        <v>10.1</v>
      </c>
      <c r="AR58" s="177">
        <v>31.9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504</v>
      </c>
      <c r="AL59" s="120"/>
      <c r="AM59" s="125">
        <v>1278695</v>
      </c>
      <c r="AN59" s="132">
        <v>51754</v>
      </c>
      <c r="AO59" s="142">
        <v>-31.2</v>
      </c>
      <c r="AP59" s="153">
        <v>83774</v>
      </c>
      <c r="AQ59" s="166">
        <v>-1.5</v>
      </c>
      <c r="AR59" s="176">
        <v>-29.7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277</v>
      </c>
      <c r="AM60" s="126">
        <v>827500</v>
      </c>
      <c r="AN60" s="133">
        <v>33493</v>
      </c>
      <c r="AO60" s="143">
        <v>-9.1</v>
      </c>
      <c r="AP60" s="154">
        <v>52179</v>
      </c>
      <c r="AQ60" s="167">
        <v>2.7</v>
      </c>
      <c r="AR60" s="177">
        <v>-11.8</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520</v>
      </c>
      <c r="AL61" s="123"/>
      <c r="AM61" s="125">
        <v>2303566</v>
      </c>
      <c r="AN61" s="132">
        <v>89591</v>
      </c>
      <c r="AO61" s="142">
        <v>0.7</v>
      </c>
      <c r="AP61" s="153">
        <v>82614</v>
      </c>
      <c r="AQ61" s="168">
        <v>-0.1</v>
      </c>
      <c r="AR61" s="176">
        <v>0.8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277</v>
      </c>
      <c r="AM62" s="126">
        <v>999698</v>
      </c>
      <c r="AN62" s="133">
        <v>38959</v>
      </c>
      <c r="AO62" s="143">
        <v>2.2000000000000002</v>
      </c>
      <c r="AP62" s="154">
        <v>47165</v>
      </c>
      <c r="AQ62" s="167">
        <v>4.4000000000000004</v>
      </c>
      <c r="AR62" s="177">
        <v>-2.2000000000000002</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CcMqUfCmhF5eZ46Dh+MnSTAoksOdHGnABTu9sZKBNabONZd03RfvNb+P1Q1xs9StQ94EDnILY4MX12Fe8vdiDg==" saltValue="FfgmM7PlhwJUBlOwSHhhN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kbSpxY39fMEcU0+G68X4Mm8NP9hezqNO+wfBh99ah1tMKjvordEoaCl7FYcvVYSFjiw3FVZHBVA71+kVq0btw==" saltValue="xAiKgy6kE+oRsDyK9+Sxlg=="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XrmEZF7Or8N5kOoWj+mA6WG+hPdKq2gIPd0jjzmJlrEEV/imM7dhJywwkuN91VKkMbVW7BM3xX5P+egUk5/ww==" saltValue="f4RjtWOiaQoKRzdPU2RfQA=="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13</v>
      </c>
      <c r="F46" s="190" t="s">
        <v>522</v>
      </c>
      <c r="G46" s="194" t="s">
        <v>375</v>
      </c>
      <c r="H46" s="194" t="s">
        <v>523</v>
      </c>
      <c r="I46" s="194" t="s">
        <v>439</v>
      </c>
      <c r="J46" s="199" t="s">
        <v>524</v>
      </c>
    </row>
    <row r="47" spans="2:10" ht="57.75" customHeight="1" x14ac:dyDescent="0.15">
      <c r="B47" s="185"/>
      <c r="C47" s="1064" t="s">
        <v>3</v>
      </c>
      <c r="D47" s="1064"/>
      <c r="E47" s="1065"/>
      <c r="F47" s="191">
        <v>25.9</v>
      </c>
      <c r="G47" s="195">
        <v>26.54</v>
      </c>
      <c r="H47" s="195">
        <v>25.86</v>
      </c>
      <c r="I47" s="195">
        <v>25.42</v>
      </c>
      <c r="J47" s="200">
        <v>24.86</v>
      </c>
    </row>
    <row r="48" spans="2:10" ht="57.75" customHeight="1" x14ac:dyDescent="0.15">
      <c r="B48" s="186"/>
      <c r="C48" s="1066" t="s">
        <v>4</v>
      </c>
      <c r="D48" s="1066"/>
      <c r="E48" s="1067"/>
      <c r="F48" s="192">
        <v>2.31</v>
      </c>
      <c r="G48" s="196">
        <v>2.72</v>
      </c>
      <c r="H48" s="196">
        <v>2.4300000000000002</v>
      </c>
      <c r="I48" s="196">
        <v>1.9300000000000002</v>
      </c>
      <c r="J48" s="201">
        <v>2.0699999999999998</v>
      </c>
    </row>
    <row r="49" spans="2:10" ht="57.75" customHeight="1" x14ac:dyDescent="0.15">
      <c r="B49" s="187"/>
      <c r="C49" s="1068" t="s">
        <v>12</v>
      </c>
      <c r="D49" s="1068"/>
      <c r="E49" s="1069"/>
      <c r="F49" s="193">
        <v>4.0599999999999996</v>
      </c>
      <c r="G49" s="197">
        <v>9.0299999999999994</v>
      </c>
      <c r="H49" s="197">
        <v>6.87</v>
      </c>
      <c r="I49" s="197">
        <v>8.1199999999999992</v>
      </c>
      <c r="J49" s="202">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ZqY+uXJFk6cG12E+nJPJ5uCCisYTk1Whh9LRHcRKmtHPHhiCd3Yq/ygFGVMiydfkQPQewrhAALc13F9X68lEg==" saltValue="thxlnHEJNfSPB5T7C1u63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522</v>
      </c>
      <c r="G33" s="218" t="s">
        <v>375</v>
      </c>
      <c r="H33" s="218" t="s">
        <v>523</v>
      </c>
      <c r="I33" s="218" t="s">
        <v>439</v>
      </c>
      <c r="J33" s="222" t="s">
        <v>524</v>
      </c>
      <c r="K33" s="203"/>
      <c r="L33" s="203"/>
      <c r="M33" s="203"/>
      <c r="N33" s="203"/>
      <c r="O33" s="203"/>
      <c r="P33" s="203"/>
    </row>
    <row r="34" spans="1:16" ht="39" customHeight="1" x14ac:dyDescent="0.15">
      <c r="A34" s="203"/>
      <c r="B34" s="205"/>
      <c r="C34" s="1070" t="s">
        <v>455</v>
      </c>
      <c r="D34" s="1070"/>
      <c r="E34" s="1071"/>
      <c r="F34" s="214">
        <v>2.84</v>
      </c>
      <c r="G34" s="219">
        <v>3.96</v>
      </c>
      <c r="H34" s="219">
        <v>3.39</v>
      </c>
      <c r="I34" s="219">
        <v>4.3499999999999996</v>
      </c>
      <c r="J34" s="223">
        <v>5.23</v>
      </c>
      <c r="K34" s="203"/>
      <c r="L34" s="203"/>
      <c r="M34" s="203"/>
      <c r="N34" s="203"/>
      <c r="O34" s="203"/>
      <c r="P34" s="203"/>
    </row>
    <row r="35" spans="1:16" ht="39" customHeight="1" x14ac:dyDescent="0.15">
      <c r="A35" s="203"/>
      <c r="B35" s="206"/>
      <c r="C35" s="1072" t="s">
        <v>264</v>
      </c>
      <c r="D35" s="1072"/>
      <c r="E35" s="1073"/>
      <c r="F35" s="215">
        <v>2.31</v>
      </c>
      <c r="G35" s="220">
        <v>2.72</v>
      </c>
      <c r="H35" s="220">
        <v>2.4300000000000002</v>
      </c>
      <c r="I35" s="220">
        <v>1.92</v>
      </c>
      <c r="J35" s="224">
        <v>2.06</v>
      </c>
      <c r="K35" s="203"/>
      <c r="L35" s="203"/>
      <c r="M35" s="203"/>
      <c r="N35" s="203"/>
      <c r="O35" s="203"/>
      <c r="P35" s="203"/>
    </row>
    <row r="36" spans="1:16" ht="39" customHeight="1" x14ac:dyDescent="0.15">
      <c r="A36" s="203"/>
      <c r="B36" s="206"/>
      <c r="C36" s="1072" t="s">
        <v>454</v>
      </c>
      <c r="D36" s="1072"/>
      <c r="E36" s="1073"/>
      <c r="F36" s="215">
        <v>0.57999999999999996</v>
      </c>
      <c r="G36" s="220">
        <v>0.37</v>
      </c>
      <c r="H36" s="220">
        <v>0.28000000000000003</v>
      </c>
      <c r="I36" s="220">
        <v>1.01</v>
      </c>
      <c r="J36" s="224">
        <v>1.34</v>
      </c>
      <c r="K36" s="203"/>
      <c r="L36" s="203"/>
      <c r="M36" s="203"/>
      <c r="N36" s="203"/>
      <c r="O36" s="203"/>
      <c r="P36" s="203"/>
    </row>
    <row r="37" spans="1:16" ht="39" customHeight="1" x14ac:dyDescent="0.15">
      <c r="A37" s="203"/>
      <c r="B37" s="206"/>
      <c r="C37" s="1072" t="s">
        <v>409</v>
      </c>
      <c r="D37" s="1072"/>
      <c r="E37" s="1073"/>
      <c r="F37" s="215">
        <v>0.43</v>
      </c>
      <c r="G37" s="220">
        <v>0.27</v>
      </c>
      <c r="H37" s="220">
        <v>0.32</v>
      </c>
      <c r="I37" s="220">
        <v>0.25</v>
      </c>
      <c r="J37" s="224">
        <v>0.37</v>
      </c>
      <c r="K37" s="203"/>
      <c r="L37" s="203"/>
      <c r="M37" s="203"/>
      <c r="N37" s="203"/>
      <c r="O37" s="203"/>
      <c r="P37" s="203"/>
    </row>
    <row r="38" spans="1:16" ht="39" customHeight="1" x14ac:dyDescent="0.15">
      <c r="A38" s="203"/>
      <c r="B38" s="206"/>
      <c r="C38" s="1072" t="s">
        <v>222</v>
      </c>
      <c r="D38" s="1072"/>
      <c r="E38" s="1073"/>
      <c r="F38" s="215">
        <v>0.1</v>
      </c>
      <c r="G38" s="220">
        <v>0.14000000000000001</v>
      </c>
      <c r="H38" s="220">
        <v>0.27</v>
      </c>
      <c r="I38" s="220">
        <v>0.22</v>
      </c>
      <c r="J38" s="224">
        <v>0.26</v>
      </c>
      <c r="K38" s="203"/>
      <c r="L38" s="203"/>
      <c r="M38" s="203"/>
      <c r="N38" s="203"/>
      <c r="O38" s="203"/>
      <c r="P38" s="203"/>
    </row>
    <row r="39" spans="1:16" ht="39" customHeight="1" x14ac:dyDescent="0.15">
      <c r="A39" s="203"/>
      <c r="B39" s="206"/>
      <c r="C39" s="1072" t="s">
        <v>453</v>
      </c>
      <c r="D39" s="1072"/>
      <c r="E39" s="1073"/>
      <c r="F39" s="215">
        <v>0.13</v>
      </c>
      <c r="G39" s="220">
        <v>0.13</v>
      </c>
      <c r="H39" s="220">
        <v>0.14000000000000001</v>
      </c>
      <c r="I39" s="220">
        <v>0.11</v>
      </c>
      <c r="J39" s="224">
        <v>0.17</v>
      </c>
      <c r="K39" s="203"/>
      <c r="L39" s="203"/>
      <c r="M39" s="203"/>
      <c r="N39" s="203"/>
      <c r="O39" s="203"/>
      <c r="P39" s="203"/>
    </row>
    <row r="40" spans="1:16" ht="39" customHeight="1" x14ac:dyDescent="0.15">
      <c r="A40" s="203"/>
      <c r="B40" s="206"/>
      <c r="C40" s="1072" t="s">
        <v>456</v>
      </c>
      <c r="D40" s="1072"/>
      <c r="E40" s="1073"/>
      <c r="F40" s="215">
        <v>0.03</v>
      </c>
      <c r="G40" s="220">
        <v>0.04</v>
      </c>
      <c r="H40" s="220">
        <v>0.05</v>
      </c>
      <c r="I40" s="220">
        <v>7.0000000000000007E-2</v>
      </c>
      <c r="J40" s="224">
        <v>0.03</v>
      </c>
      <c r="K40" s="203"/>
      <c r="L40" s="203"/>
      <c r="M40" s="203"/>
      <c r="N40" s="203"/>
      <c r="O40" s="203"/>
      <c r="P40" s="203"/>
    </row>
    <row r="41" spans="1:16" ht="39" customHeight="1" x14ac:dyDescent="0.15">
      <c r="A41" s="203"/>
      <c r="B41" s="206"/>
      <c r="C41" s="1072" t="s">
        <v>220</v>
      </c>
      <c r="D41" s="1072"/>
      <c r="E41" s="1073"/>
      <c r="F41" s="215">
        <v>0.01</v>
      </c>
      <c r="G41" s="220">
        <v>0.01</v>
      </c>
      <c r="H41" s="220">
        <v>0.01</v>
      </c>
      <c r="I41" s="220">
        <v>0</v>
      </c>
      <c r="J41" s="224">
        <v>0.02</v>
      </c>
      <c r="K41" s="203"/>
      <c r="L41" s="203"/>
      <c r="M41" s="203"/>
      <c r="N41" s="203"/>
      <c r="O41" s="203"/>
      <c r="P41" s="203"/>
    </row>
    <row r="42" spans="1:16" ht="39" customHeight="1" x14ac:dyDescent="0.15">
      <c r="A42" s="203"/>
      <c r="B42" s="207"/>
      <c r="C42" s="1072" t="s">
        <v>525</v>
      </c>
      <c r="D42" s="1072"/>
      <c r="E42" s="1073"/>
      <c r="F42" s="215" t="s">
        <v>196</v>
      </c>
      <c r="G42" s="220" t="s">
        <v>196</v>
      </c>
      <c r="H42" s="220" t="s">
        <v>196</v>
      </c>
      <c r="I42" s="220" t="s">
        <v>196</v>
      </c>
      <c r="J42" s="224" t="s">
        <v>196</v>
      </c>
      <c r="K42" s="203"/>
      <c r="L42" s="203"/>
      <c r="M42" s="203"/>
      <c r="N42" s="203"/>
      <c r="O42" s="203"/>
      <c r="P42" s="203"/>
    </row>
    <row r="43" spans="1:16" ht="39" customHeight="1" x14ac:dyDescent="0.15">
      <c r="A43" s="203"/>
      <c r="B43" s="208"/>
      <c r="C43" s="1074" t="s">
        <v>486</v>
      </c>
      <c r="D43" s="1074"/>
      <c r="E43" s="1075"/>
      <c r="F43" s="216">
        <v>0.03</v>
      </c>
      <c r="G43" s="221">
        <v>0.03</v>
      </c>
      <c r="H43" s="221">
        <v>0</v>
      </c>
      <c r="I43" s="221" t="s">
        <v>196</v>
      </c>
      <c r="J43" s="225" t="s">
        <v>196</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aOUi0+vYlfaTl4oaIHlvAflbmLtXO2MybNEVnF08U7Y/ZG86G08R5wxrHbWXQW23qaF2Gi9HpwsCt158C5+Jlg==" saltValue="yUvuw4bnd2IrMNs+BLcUR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522</v>
      </c>
      <c r="L44" s="253" t="s">
        <v>375</v>
      </c>
      <c r="M44" s="253" t="s">
        <v>523</v>
      </c>
      <c r="N44" s="253" t="s">
        <v>439</v>
      </c>
      <c r="O44" s="261" t="s">
        <v>524</v>
      </c>
      <c r="P44" s="103"/>
      <c r="Q44" s="103"/>
      <c r="R44" s="103"/>
      <c r="S44" s="103"/>
      <c r="T44" s="103"/>
      <c r="U44" s="103"/>
    </row>
    <row r="45" spans="1:21" ht="30.75" customHeight="1" x14ac:dyDescent="0.15">
      <c r="A45" s="103"/>
      <c r="B45" s="1086" t="s">
        <v>25</v>
      </c>
      <c r="C45" s="1087"/>
      <c r="D45" s="235"/>
      <c r="E45" s="1100" t="s">
        <v>23</v>
      </c>
      <c r="F45" s="1100"/>
      <c r="G45" s="1100"/>
      <c r="H45" s="1100"/>
      <c r="I45" s="1100"/>
      <c r="J45" s="1101"/>
      <c r="K45" s="246">
        <v>1701</v>
      </c>
      <c r="L45" s="254">
        <v>1780</v>
      </c>
      <c r="M45" s="254">
        <v>1812</v>
      </c>
      <c r="N45" s="254">
        <v>1904</v>
      </c>
      <c r="O45" s="262">
        <v>1786</v>
      </c>
      <c r="P45" s="103"/>
      <c r="Q45" s="103"/>
      <c r="R45" s="103"/>
      <c r="S45" s="103"/>
      <c r="T45" s="103"/>
      <c r="U45" s="103"/>
    </row>
    <row r="46" spans="1:21" ht="30.75" customHeight="1" x14ac:dyDescent="0.15">
      <c r="A46" s="103"/>
      <c r="B46" s="1088"/>
      <c r="C46" s="1089"/>
      <c r="D46" s="236"/>
      <c r="E46" s="1092" t="s">
        <v>29</v>
      </c>
      <c r="F46" s="1092"/>
      <c r="G46" s="1092"/>
      <c r="H46" s="1092"/>
      <c r="I46" s="1092"/>
      <c r="J46" s="1093"/>
      <c r="K46" s="247" t="s">
        <v>196</v>
      </c>
      <c r="L46" s="255" t="s">
        <v>196</v>
      </c>
      <c r="M46" s="255" t="s">
        <v>196</v>
      </c>
      <c r="N46" s="255" t="s">
        <v>196</v>
      </c>
      <c r="O46" s="263" t="s">
        <v>196</v>
      </c>
      <c r="P46" s="103"/>
      <c r="Q46" s="103"/>
      <c r="R46" s="103"/>
      <c r="S46" s="103"/>
      <c r="T46" s="103"/>
      <c r="U46" s="103"/>
    </row>
    <row r="47" spans="1:21" ht="30.75" customHeight="1" x14ac:dyDescent="0.15">
      <c r="A47" s="103"/>
      <c r="B47" s="1088"/>
      <c r="C47" s="1089"/>
      <c r="D47" s="236"/>
      <c r="E47" s="1092" t="s">
        <v>32</v>
      </c>
      <c r="F47" s="1092"/>
      <c r="G47" s="1092"/>
      <c r="H47" s="1092"/>
      <c r="I47" s="1092"/>
      <c r="J47" s="1093"/>
      <c r="K47" s="247" t="s">
        <v>196</v>
      </c>
      <c r="L47" s="255" t="s">
        <v>196</v>
      </c>
      <c r="M47" s="255" t="s">
        <v>196</v>
      </c>
      <c r="N47" s="255" t="s">
        <v>196</v>
      </c>
      <c r="O47" s="263" t="s">
        <v>196</v>
      </c>
      <c r="P47" s="103"/>
      <c r="Q47" s="103"/>
      <c r="R47" s="103"/>
      <c r="S47" s="103"/>
      <c r="T47" s="103"/>
      <c r="U47" s="103"/>
    </row>
    <row r="48" spans="1:21" ht="30.75" customHeight="1" x14ac:dyDescent="0.15">
      <c r="A48" s="103"/>
      <c r="B48" s="1088"/>
      <c r="C48" s="1089"/>
      <c r="D48" s="236"/>
      <c r="E48" s="1092" t="s">
        <v>38</v>
      </c>
      <c r="F48" s="1092"/>
      <c r="G48" s="1092"/>
      <c r="H48" s="1092"/>
      <c r="I48" s="1092"/>
      <c r="J48" s="1093"/>
      <c r="K48" s="247">
        <v>631</v>
      </c>
      <c r="L48" s="255">
        <v>651</v>
      </c>
      <c r="M48" s="255">
        <v>651</v>
      </c>
      <c r="N48" s="255">
        <v>740</v>
      </c>
      <c r="O48" s="263">
        <v>799</v>
      </c>
      <c r="P48" s="103"/>
      <c r="Q48" s="103"/>
      <c r="R48" s="103"/>
      <c r="S48" s="103"/>
      <c r="T48" s="103"/>
      <c r="U48" s="103"/>
    </row>
    <row r="49" spans="1:21" ht="30.75" customHeight="1" x14ac:dyDescent="0.15">
      <c r="A49" s="103"/>
      <c r="B49" s="1088"/>
      <c r="C49" s="1089"/>
      <c r="D49" s="236"/>
      <c r="E49" s="1092" t="s">
        <v>0</v>
      </c>
      <c r="F49" s="1092"/>
      <c r="G49" s="1092"/>
      <c r="H49" s="1092"/>
      <c r="I49" s="1092"/>
      <c r="J49" s="1093"/>
      <c r="K49" s="247">
        <v>33</v>
      </c>
      <c r="L49" s="255">
        <v>30</v>
      </c>
      <c r="M49" s="255">
        <v>12</v>
      </c>
      <c r="N49" s="255">
        <v>13</v>
      </c>
      <c r="O49" s="263">
        <v>9</v>
      </c>
      <c r="P49" s="103"/>
      <c r="Q49" s="103"/>
      <c r="R49" s="103"/>
      <c r="S49" s="103"/>
      <c r="T49" s="103"/>
      <c r="U49" s="103"/>
    </row>
    <row r="50" spans="1:21" ht="30.75" customHeight="1" x14ac:dyDescent="0.15">
      <c r="A50" s="103"/>
      <c r="B50" s="1088"/>
      <c r="C50" s="1089"/>
      <c r="D50" s="236"/>
      <c r="E50" s="1092" t="s">
        <v>40</v>
      </c>
      <c r="F50" s="1092"/>
      <c r="G50" s="1092"/>
      <c r="H50" s="1092"/>
      <c r="I50" s="1092"/>
      <c r="J50" s="1093"/>
      <c r="K50" s="247">
        <v>6</v>
      </c>
      <c r="L50" s="255">
        <v>5</v>
      </c>
      <c r="M50" s="255">
        <v>5</v>
      </c>
      <c r="N50" s="255">
        <v>4</v>
      </c>
      <c r="O50" s="263" t="s">
        <v>196</v>
      </c>
      <c r="P50" s="103"/>
      <c r="Q50" s="103"/>
      <c r="R50" s="103"/>
      <c r="S50" s="103"/>
      <c r="T50" s="103"/>
      <c r="U50" s="103"/>
    </row>
    <row r="51" spans="1:21" ht="30.75" customHeight="1" x14ac:dyDescent="0.15">
      <c r="A51" s="103"/>
      <c r="B51" s="1090"/>
      <c r="C51" s="1091"/>
      <c r="D51" s="237"/>
      <c r="E51" s="1092" t="s">
        <v>47</v>
      </c>
      <c r="F51" s="1092"/>
      <c r="G51" s="1092"/>
      <c r="H51" s="1092"/>
      <c r="I51" s="1092"/>
      <c r="J51" s="1093"/>
      <c r="K51" s="247" t="s">
        <v>196</v>
      </c>
      <c r="L51" s="255" t="s">
        <v>196</v>
      </c>
      <c r="M51" s="255" t="s">
        <v>196</v>
      </c>
      <c r="N51" s="255" t="s">
        <v>196</v>
      </c>
      <c r="O51" s="263" t="s">
        <v>196</v>
      </c>
      <c r="P51" s="103"/>
      <c r="Q51" s="103"/>
      <c r="R51" s="103"/>
      <c r="S51" s="103"/>
      <c r="T51" s="103"/>
      <c r="U51" s="103"/>
    </row>
    <row r="52" spans="1:21" ht="30.75" customHeight="1" x14ac:dyDescent="0.15">
      <c r="A52" s="103"/>
      <c r="B52" s="1094" t="s">
        <v>15</v>
      </c>
      <c r="C52" s="1095"/>
      <c r="D52" s="237"/>
      <c r="E52" s="1092" t="s">
        <v>48</v>
      </c>
      <c r="F52" s="1092"/>
      <c r="G52" s="1092"/>
      <c r="H52" s="1092"/>
      <c r="I52" s="1092"/>
      <c r="J52" s="1093"/>
      <c r="K52" s="247">
        <v>1699</v>
      </c>
      <c r="L52" s="255">
        <v>1742</v>
      </c>
      <c r="M52" s="255">
        <v>1798</v>
      </c>
      <c r="N52" s="255">
        <v>1877</v>
      </c>
      <c r="O52" s="263">
        <v>1884</v>
      </c>
      <c r="P52" s="103"/>
      <c r="Q52" s="103"/>
      <c r="R52" s="103"/>
      <c r="S52" s="103"/>
      <c r="T52" s="103"/>
      <c r="U52" s="103"/>
    </row>
    <row r="53" spans="1:21" ht="30.75" customHeight="1" x14ac:dyDescent="0.15">
      <c r="A53" s="103"/>
      <c r="B53" s="1096" t="s">
        <v>51</v>
      </c>
      <c r="C53" s="1097"/>
      <c r="D53" s="238"/>
      <c r="E53" s="1098" t="s">
        <v>54</v>
      </c>
      <c r="F53" s="1098"/>
      <c r="G53" s="1098"/>
      <c r="H53" s="1098"/>
      <c r="I53" s="1098"/>
      <c r="J53" s="1099"/>
      <c r="K53" s="248">
        <v>672</v>
      </c>
      <c r="L53" s="256">
        <v>724</v>
      </c>
      <c r="M53" s="256">
        <v>682</v>
      </c>
      <c r="N53" s="256">
        <v>784</v>
      </c>
      <c r="O53" s="264">
        <v>710</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269</v>
      </c>
      <c r="L56" s="257" t="s">
        <v>527</v>
      </c>
      <c r="M56" s="257" t="s">
        <v>526</v>
      </c>
      <c r="N56" s="257" t="s">
        <v>528</v>
      </c>
      <c r="O56" s="265" t="s">
        <v>529</v>
      </c>
      <c r="P56" s="103"/>
      <c r="Q56" s="103"/>
      <c r="R56" s="103"/>
      <c r="S56" s="103"/>
      <c r="T56" s="103"/>
      <c r="U56" s="103"/>
    </row>
    <row r="57" spans="1:21" ht="31.5" customHeight="1" x14ac:dyDescent="0.15">
      <c r="B57" s="1082" t="s">
        <v>14</v>
      </c>
      <c r="C57" s="1083"/>
      <c r="D57" s="1076" t="s">
        <v>60</v>
      </c>
      <c r="E57" s="1077"/>
      <c r="F57" s="1077"/>
      <c r="G57" s="1077"/>
      <c r="H57" s="1077"/>
      <c r="I57" s="1077"/>
      <c r="J57" s="1078"/>
      <c r="K57" s="251" t="s">
        <v>196</v>
      </c>
      <c r="L57" s="258" t="s">
        <v>196</v>
      </c>
      <c r="M57" s="258" t="s">
        <v>196</v>
      </c>
      <c r="N57" s="258" t="s">
        <v>196</v>
      </c>
      <c r="O57" s="266" t="s">
        <v>196</v>
      </c>
    </row>
    <row r="58" spans="1:21" ht="31.5" customHeight="1" x14ac:dyDescent="0.15">
      <c r="B58" s="1084"/>
      <c r="C58" s="1085"/>
      <c r="D58" s="1079" t="s">
        <v>57</v>
      </c>
      <c r="E58" s="1080"/>
      <c r="F58" s="1080"/>
      <c r="G58" s="1080"/>
      <c r="H58" s="1080"/>
      <c r="I58" s="1080"/>
      <c r="J58" s="1081"/>
      <c r="K58" s="252" t="s">
        <v>196</v>
      </c>
      <c r="L58" s="259" t="s">
        <v>196</v>
      </c>
      <c r="M58" s="259" t="s">
        <v>196</v>
      </c>
      <c r="N58" s="259" t="s">
        <v>196</v>
      </c>
      <c r="O58" s="267" t="s">
        <v>196</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AbGXrzjKSla0BrWeu29gu3vHg5d4bO9nvaTHbt+p1An5WX0WHLFC+gkHTeLj0IQwzwrTnOO3wqnfwqHgE6LvDw==" saltValue="67Q8IoLlSvOM+nHxtjp0A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522</v>
      </c>
      <c r="J40" s="253" t="s">
        <v>375</v>
      </c>
      <c r="K40" s="253" t="s">
        <v>523</v>
      </c>
      <c r="L40" s="253" t="s">
        <v>439</v>
      </c>
      <c r="M40" s="273" t="s">
        <v>524</v>
      </c>
    </row>
    <row r="41" spans="2:13" ht="27.75" customHeight="1" x14ac:dyDescent="0.15">
      <c r="B41" s="1086" t="s">
        <v>34</v>
      </c>
      <c r="C41" s="1087"/>
      <c r="D41" s="235"/>
      <c r="E41" s="1111" t="s">
        <v>61</v>
      </c>
      <c r="F41" s="1111"/>
      <c r="G41" s="1111"/>
      <c r="H41" s="1112"/>
      <c r="I41" s="246">
        <v>18019</v>
      </c>
      <c r="J41" s="254">
        <v>18400</v>
      </c>
      <c r="K41" s="254">
        <v>17382</v>
      </c>
      <c r="L41" s="254">
        <v>16205</v>
      </c>
      <c r="M41" s="262">
        <v>15126</v>
      </c>
    </row>
    <row r="42" spans="2:13" ht="27.75" customHeight="1" x14ac:dyDescent="0.15">
      <c r="B42" s="1088"/>
      <c r="C42" s="1089"/>
      <c r="D42" s="236"/>
      <c r="E42" s="1102" t="s">
        <v>68</v>
      </c>
      <c r="F42" s="1102"/>
      <c r="G42" s="1102"/>
      <c r="H42" s="1103"/>
      <c r="I42" s="247">
        <v>13</v>
      </c>
      <c r="J42" s="255">
        <v>8</v>
      </c>
      <c r="K42" s="255">
        <v>4</v>
      </c>
      <c r="L42" s="255" t="s">
        <v>196</v>
      </c>
      <c r="M42" s="263" t="s">
        <v>196</v>
      </c>
    </row>
    <row r="43" spans="2:13" ht="27.75" customHeight="1" x14ac:dyDescent="0.15">
      <c r="B43" s="1088"/>
      <c r="C43" s="1089"/>
      <c r="D43" s="236"/>
      <c r="E43" s="1102" t="s">
        <v>69</v>
      </c>
      <c r="F43" s="1102"/>
      <c r="G43" s="1102"/>
      <c r="H43" s="1103"/>
      <c r="I43" s="247">
        <v>12767</v>
      </c>
      <c r="J43" s="255">
        <v>12741</v>
      </c>
      <c r="K43" s="255">
        <v>12562</v>
      </c>
      <c r="L43" s="255">
        <v>12198</v>
      </c>
      <c r="M43" s="263">
        <v>12419</v>
      </c>
    </row>
    <row r="44" spans="2:13" ht="27.75" customHeight="1" x14ac:dyDescent="0.15">
      <c r="B44" s="1088"/>
      <c r="C44" s="1089"/>
      <c r="D44" s="236"/>
      <c r="E44" s="1102" t="s">
        <v>71</v>
      </c>
      <c r="F44" s="1102"/>
      <c r="G44" s="1102"/>
      <c r="H44" s="1103"/>
      <c r="I44" s="247">
        <v>72</v>
      </c>
      <c r="J44" s="255">
        <v>43</v>
      </c>
      <c r="K44" s="255">
        <v>43</v>
      </c>
      <c r="L44" s="255">
        <v>30</v>
      </c>
      <c r="M44" s="263">
        <v>22</v>
      </c>
    </row>
    <row r="45" spans="2:13" ht="27.75" customHeight="1" x14ac:dyDescent="0.15">
      <c r="B45" s="1088"/>
      <c r="C45" s="1089"/>
      <c r="D45" s="236"/>
      <c r="E45" s="1102" t="s">
        <v>73</v>
      </c>
      <c r="F45" s="1102"/>
      <c r="G45" s="1102"/>
      <c r="H45" s="1103"/>
      <c r="I45" s="247">
        <v>2271</v>
      </c>
      <c r="J45" s="255">
        <v>1992</v>
      </c>
      <c r="K45" s="255">
        <v>1831</v>
      </c>
      <c r="L45" s="255">
        <v>1726</v>
      </c>
      <c r="M45" s="263">
        <v>1627</v>
      </c>
    </row>
    <row r="46" spans="2:13" ht="27.75" customHeight="1" x14ac:dyDescent="0.15">
      <c r="B46" s="1088"/>
      <c r="C46" s="1089"/>
      <c r="D46" s="237"/>
      <c r="E46" s="1102" t="s">
        <v>72</v>
      </c>
      <c r="F46" s="1102"/>
      <c r="G46" s="1102"/>
      <c r="H46" s="1103"/>
      <c r="I46" s="247" t="s">
        <v>196</v>
      </c>
      <c r="J46" s="255" t="s">
        <v>196</v>
      </c>
      <c r="K46" s="255" t="s">
        <v>196</v>
      </c>
      <c r="L46" s="255" t="s">
        <v>196</v>
      </c>
      <c r="M46" s="263" t="s">
        <v>196</v>
      </c>
    </row>
    <row r="47" spans="2:13" ht="27.75" customHeight="1" x14ac:dyDescent="0.15">
      <c r="B47" s="1088"/>
      <c r="C47" s="1089"/>
      <c r="D47" s="269"/>
      <c r="E47" s="1108" t="s">
        <v>76</v>
      </c>
      <c r="F47" s="1109"/>
      <c r="G47" s="1109"/>
      <c r="H47" s="1110"/>
      <c r="I47" s="247" t="s">
        <v>196</v>
      </c>
      <c r="J47" s="255" t="s">
        <v>196</v>
      </c>
      <c r="K47" s="255" t="s">
        <v>196</v>
      </c>
      <c r="L47" s="255" t="s">
        <v>196</v>
      </c>
      <c r="M47" s="263" t="s">
        <v>196</v>
      </c>
    </row>
    <row r="48" spans="2:13" ht="27.75" customHeight="1" x14ac:dyDescent="0.15">
      <c r="B48" s="1088"/>
      <c r="C48" s="1089"/>
      <c r="D48" s="236"/>
      <c r="E48" s="1102" t="s">
        <v>80</v>
      </c>
      <c r="F48" s="1102"/>
      <c r="G48" s="1102"/>
      <c r="H48" s="1103"/>
      <c r="I48" s="247" t="s">
        <v>196</v>
      </c>
      <c r="J48" s="255" t="s">
        <v>196</v>
      </c>
      <c r="K48" s="255" t="s">
        <v>196</v>
      </c>
      <c r="L48" s="255" t="s">
        <v>196</v>
      </c>
      <c r="M48" s="263" t="s">
        <v>196</v>
      </c>
    </row>
    <row r="49" spans="2:13" ht="27.75" customHeight="1" x14ac:dyDescent="0.15">
      <c r="B49" s="1090"/>
      <c r="C49" s="1091"/>
      <c r="D49" s="236"/>
      <c r="E49" s="1102" t="s">
        <v>86</v>
      </c>
      <c r="F49" s="1102"/>
      <c r="G49" s="1102"/>
      <c r="H49" s="1103"/>
      <c r="I49" s="247" t="s">
        <v>196</v>
      </c>
      <c r="J49" s="255" t="s">
        <v>196</v>
      </c>
      <c r="K49" s="255" t="s">
        <v>196</v>
      </c>
      <c r="L49" s="255" t="s">
        <v>196</v>
      </c>
      <c r="M49" s="263" t="s">
        <v>196</v>
      </c>
    </row>
    <row r="50" spans="2:13" ht="27.75" customHeight="1" x14ac:dyDescent="0.15">
      <c r="B50" s="1106" t="s">
        <v>88</v>
      </c>
      <c r="C50" s="1107"/>
      <c r="D50" s="270"/>
      <c r="E50" s="1102" t="s">
        <v>90</v>
      </c>
      <c r="F50" s="1102"/>
      <c r="G50" s="1102"/>
      <c r="H50" s="1103"/>
      <c r="I50" s="247">
        <v>3484</v>
      </c>
      <c r="J50" s="255">
        <v>3488</v>
      </c>
      <c r="K50" s="255">
        <v>3474</v>
      </c>
      <c r="L50" s="255">
        <v>3486</v>
      </c>
      <c r="M50" s="263">
        <v>3437</v>
      </c>
    </row>
    <row r="51" spans="2:13" ht="27.75" customHeight="1" x14ac:dyDescent="0.15">
      <c r="B51" s="1088"/>
      <c r="C51" s="1089"/>
      <c r="D51" s="236"/>
      <c r="E51" s="1102" t="s">
        <v>93</v>
      </c>
      <c r="F51" s="1102"/>
      <c r="G51" s="1102"/>
      <c r="H51" s="1103"/>
      <c r="I51" s="247">
        <v>397</v>
      </c>
      <c r="J51" s="255">
        <v>363</v>
      </c>
      <c r="K51" s="255">
        <v>324</v>
      </c>
      <c r="L51" s="255">
        <v>265</v>
      </c>
      <c r="M51" s="263">
        <v>218</v>
      </c>
    </row>
    <row r="52" spans="2:13" ht="27.75" customHeight="1" x14ac:dyDescent="0.15">
      <c r="B52" s="1090"/>
      <c r="C52" s="1091"/>
      <c r="D52" s="236"/>
      <c r="E52" s="1102" t="s">
        <v>42</v>
      </c>
      <c r="F52" s="1102"/>
      <c r="G52" s="1102"/>
      <c r="H52" s="1103"/>
      <c r="I52" s="247">
        <v>20953</v>
      </c>
      <c r="J52" s="255">
        <v>21618</v>
      </c>
      <c r="K52" s="255">
        <v>21239</v>
      </c>
      <c r="L52" s="255">
        <v>20657</v>
      </c>
      <c r="M52" s="263">
        <v>20188</v>
      </c>
    </row>
    <row r="53" spans="2:13" ht="27.75" customHeight="1" x14ac:dyDescent="0.15">
      <c r="B53" s="1096" t="s">
        <v>51</v>
      </c>
      <c r="C53" s="1097"/>
      <c r="D53" s="238"/>
      <c r="E53" s="1104" t="s">
        <v>95</v>
      </c>
      <c r="F53" s="1104"/>
      <c r="G53" s="1104"/>
      <c r="H53" s="1105"/>
      <c r="I53" s="248">
        <v>8309</v>
      </c>
      <c r="J53" s="256">
        <v>7714</v>
      </c>
      <c r="K53" s="256">
        <v>6784</v>
      </c>
      <c r="L53" s="256">
        <v>5752</v>
      </c>
      <c r="M53" s="264">
        <v>5350</v>
      </c>
    </row>
    <row r="54" spans="2:13" ht="27.75" customHeight="1" x14ac:dyDescent="0.15">
      <c r="B54" s="209" t="s">
        <v>96</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cNmrRESqEPbtXU1MHGCtIahtdd/V0IEE8p4K6O+YCgnVnbI2zwiU36zTztozSvh6wJBdJ3wYsFIlrMgcm+ZwQ==" saltValue="VwEL9BIDIgf0HAfUJh698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91</v>
      </c>
    </row>
    <row r="54" spans="2:8" ht="29.25" customHeight="1" x14ac:dyDescent="0.2">
      <c r="B54" s="274" t="s">
        <v>8</v>
      </c>
      <c r="C54" s="280"/>
      <c r="D54" s="280"/>
      <c r="E54" s="281" t="s">
        <v>13</v>
      </c>
      <c r="F54" s="282" t="s">
        <v>523</v>
      </c>
      <c r="G54" s="282" t="s">
        <v>439</v>
      </c>
      <c r="H54" s="290" t="s">
        <v>524</v>
      </c>
    </row>
    <row r="55" spans="2:8" ht="52.5" customHeight="1" x14ac:dyDescent="0.15">
      <c r="B55" s="275"/>
      <c r="C55" s="1121" t="s">
        <v>100</v>
      </c>
      <c r="D55" s="1121"/>
      <c r="E55" s="1122"/>
      <c r="F55" s="283">
        <v>2422</v>
      </c>
      <c r="G55" s="283">
        <v>2356</v>
      </c>
      <c r="H55" s="291">
        <v>2284</v>
      </c>
    </row>
    <row r="56" spans="2:8" ht="52.5" customHeight="1" x14ac:dyDescent="0.15">
      <c r="B56" s="276"/>
      <c r="C56" s="1123" t="s">
        <v>103</v>
      </c>
      <c r="D56" s="1123"/>
      <c r="E56" s="1124"/>
      <c r="F56" s="284">
        <v>54</v>
      </c>
      <c r="G56" s="284">
        <v>54</v>
      </c>
      <c r="H56" s="292" t="s">
        <v>196</v>
      </c>
    </row>
    <row r="57" spans="2:8" ht="53.25" customHeight="1" x14ac:dyDescent="0.15">
      <c r="B57" s="276"/>
      <c r="C57" s="1125" t="s">
        <v>65</v>
      </c>
      <c r="D57" s="1125"/>
      <c r="E57" s="1126"/>
      <c r="F57" s="285">
        <v>2362</v>
      </c>
      <c r="G57" s="285">
        <v>2444</v>
      </c>
      <c r="H57" s="293">
        <v>2448</v>
      </c>
    </row>
    <row r="58" spans="2:8" ht="45.75" customHeight="1" x14ac:dyDescent="0.15">
      <c r="B58" s="277"/>
      <c r="C58" s="1113" t="s">
        <v>490</v>
      </c>
      <c r="D58" s="1114"/>
      <c r="E58" s="1115"/>
      <c r="F58" s="286">
        <v>1593</v>
      </c>
      <c r="G58" s="286">
        <v>1616</v>
      </c>
      <c r="H58" s="294">
        <v>1567</v>
      </c>
    </row>
    <row r="59" spans="2:8" ht="45.75" customHeight="1" x14ac:dyDescent="0.15">
      <c r="B59" s="277"/>
      <c r="C59" s="1113" t="s">
        <v>534</v>
      </c>
      <c r="D59" s="1114"/>
      <c r="E59" s="1115"/>
      <c r="F59" s="286">
        <v>150</v>
      </c>
      <c r="G59" s="286">
        <v>200</v>
      </c>
      <c r="H59" s="294">
        <v>250</v>
      </c>
    </row>
    <row r="60" spans="2:8" ht="45.75" customHeight="1" x14ac:dyDescent="0.15">
      <c r="B60" s="277"/>
      <c r="C60" s="1113" t="s">
        <v>535</v>
      </c>
      <c r="D60" s="1114"/>
      <c r="E60" s="1115"/>
      <c r="F60" s="286">
        <v>190</v>
      </c>
      <c r="G60" s="286">
        <v>190</v>
      </c>
      <c r="H60" s="294">
        <v>190</v>
      </c>
    </row>
    <row r="61" spans="2:8" ht="45.75" customHeight="1" x14ac:dyDescent="0.15">
      <c r="B61" s="277"/>
      <c r="C61" s="1113" t="s">
        <v>536</v>
      </c>
      <c r="D61" s="1114"/>
      <c r="E61" s="1115"/>
      <c r="F61" s="286">
        <v>182</v>
      </c>
      <c r="G61" s="286">
        <v>182</v>
      </c>
      <c r="H61" s="294">
        <v>182</v>
      </c>
    </row>
    <row r="62" spans="2:8" ht="45.75" customHeight="1" x14ac:dyDescent="0.15">
      <c r="B62" s="278"/>
      <c r="C62" s="1116" t="s">
        <v>28</v>
      </c>
      <c r="D62" s="1117"/>
      <c r="E62" s="1118"/>
      <c r="F62" s="287">
        <v>168</v>
      </c>
      <c r="G62" s="287">
        <v>179</v>
      </c>
      <c r="H62" s="295">
        <v>181</v>
      </c>
    </row>
    <row r="63" spans="2:8" ht="52.5" customHeight="1" x14ac:dyDescent="0.15">
      <c r="B63" s="279"/>
      <c r="C63" s="1119" t="s">
        <v>109</v>
      </c>
      <c r="D63" s="1119"/>
      <c r="E63" s="1120"/>
      <c r="F63" s="288">
        <v>4838</v>
      </c>
      <c r="G63" s="288">
        <v>4855</v>
      </c>
      <c r="H63" s="296">
        <v>4733</v>
      </c>
    </row>
    <row r="64" spans="2:8" ht="15" customHeight="1" x14ac:dyDescent="0.15"/>
    <row r="65" ht="0" hidden="1" customHeight="1" x14ac:dyDescent="0.15"/>
    <row r="66" ht="0" hidden="1" customHeight="1" x14ac:dyDescent="0.15"/>
  </sheetData>
  <sheetProtection algorithmName="SHA-512" hashValue="8FysH69Yv0eBxFbQWSVb6ugu95+O45KBGLWQmjUYVrPeMM7xSshOrtPaUwFcFA8GrqHUxQLB/Tu4zuaWfHTAGA==" saltValue="nu0W/5JQlBFgPqkgS5Zwy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537</v>
      </c>
    </row>
    <row r="11" spans="1:143" s="32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537</v>
      </c>
    </row>
    <row r="13" spans="1:143" s="32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x14ac:dyDescent="0.15">
      <c r="DD19" s="322"/>
      <c r="DE19" s="322"/>
    </row>
    <row r="20" spans="1:351" x14ac:dyDescent="0.15">
      <c r="DD20" s="322"/>
      <c r="DE20" s="322"/>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2"/>
    </row>
    <row r="41" spans="2:109" ht="17.25" x14ac:dyDescent="0.15">
      <c r="B41" s="337" t="s">
        <v>538</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539</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35" t="s">
        <v>549</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x14ac:dyDescent="0.15">
      <c r="B44" s="331"/>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x14ac:dyDescent="0.15">
      <c r="B45" s="331"/>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x14ac:dyDescent="0.15">
      <c r="B46" s="331"/>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x14ac:dyDescent="0.15">
      <c r="B47" s="331"/>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2" t="s">
        <v>540</v>
      </c>
    </row>
    <row r="50" spans="1:109" x14ac:dyDescent="0.15">
      <c r="B50" s="331"/>
      <c r="G50" s="1127"/>
      <c r="H50" s="1127"/>
      <c r="I50" s="1127"/>
      <c r="J50" s="1127"/>
      <c r="K50" s="341"/>
      <c r="L50" s="341"/>
      <c r="M50" s="342"/>
      <c r="N50" s="342"/>
      <c r="AN50" s="1146"/>
      <c r="AO50" s="1147"/>
      <c r="AP50" s="1147"/>
      <c r="AQ50" s="1147"/>
      <c r="AR50" s="1147"/>
      <c r="AS50" s="1147"/>
      <c r="AT50" s="1147"/>
      <c r="AU50" s="1147"/>
      <c r="AV50" s="1147"/>
      <c r="AW50" s="1147"/>
      <c r="AX50" s="1147"/>
      <c r="AY50" s="1147"/>
      <c r="AZ50" s="1147"/>
      <c r="BA50" s="1147"/>
      <c r="BB50" s="1147"/>
      <c r="BC50" s="1147"/>
      <c r="BD50" s="1147"/>
      <c r="BE50" s="1147"/>
      <c r="BF50" s="1147"/>
      <c r="BG50" s="1147"/>
      <c r="BH50" s="1147"/>
      <c r="BI50" s="1147"/>
      <c r="BJ50" s="1147"/>
      <c r="BK50" s="1147"/>
      <c r="BL50" s="1147"/>
      <c r="BM50" s="1147"/>
      <c r="BN50" s="1147"/>
      <c r="BO50" s="1148"/>
      <c r="BP50" s="1133" t="s">
        <v>522</v>
      </c>
      <c r="BQ50" s="1133"/>
      <c r="BR50" s="1133"/>
      <c r="BS50" s="1133"/>
      <c r="BT50" s="1133"/>
      <c r="BU50" s="1133"/>
      <c r="BV50" s="1133"/>
      <c r="BW50" s="1133"/>
      <c r="BX50" s="1133" t="s">
        <v>375</v>
      </c>
      <c r="BY50" s="1133"/>
      <c r="BZ50" s="1133"/>
      <c r="CA50" s="1133"/>
      <c r="CB50" s="1133"/>
      <c r="CC50" s="1133"/>
      <c r="CD50" s="1133"/>
      <c r="CE50" s="1133"/>
      <c r="CF50" s="1133" t="s">
        <v>523</v>
      </c>
      <c r="CG50" s="1133"/>
      <c r="CH50" s="1133"/>
      <c r="CI50" s="1133"/>
      <c r="CJ50" s="1133"/>
      <c r="CK50" s="1133"/>
      <c r="CL50" s="1133"/>
      <c r="CM50" s="1133"/>
      <c r="CN50" s="1133" t="s">
        <v>439</v>
      </c>
      <c r="CO50" s="1133"/>
      <c r="CP50" s="1133"/>
      <c r="CQ50" s="1133"/>
      <c r="CR50" s="1133"/>
      <c r="CS50" s="1133"/>
      <c r="CT50" s="1133"/>
      <c r="CU50" s="1133"/>
      <c r="CV50" s="1133" t="s">
        <v>524</v>
      </c>
      <c r="CW50" s="1133"/>
      <c r="CX50" s="1133"/>
      <c r="CY50" s="1133"/>
      <c r="CZ50" s="1133"/>
      <c r="DA50" s="1133"/>
      <c r="DB50" s="1133"/>
      <c r="DC50" s="1133"/>
    </row>
    <row r="51" spans="1:109" ht="13.5" customHeight="1" x14ac:dyDescent="0.15">
      <c r="B51" s="331"/>
      <c r="G51" s="1145"/>
      <c r="H51" s="1145"/>
      <c r="I51" s="1149"/>
      <c r="J51" s="1149"/>
      <c r="K51" s="1134"/>
      <c r="L51" s="1134"/>
      <c r="M51" s="1134"/>
      <c r="N51" s="1134"/>
      <c r="AM51" s="340"/>
      <c r="AN51" s="1132" t="s">
        <v>541</v>
      </c>
      <c r="AO51" s="1132"/>
      <c r="AP51" s="1132"/>
      <c r="AQ51" s="1132"/>
      <c r="AR51" s="1132"/>
      <c r="AS51" s="1132"/>
      <c r="AT51" s="1132"/>
      <c r="AU51" s="1132"/>
      <c r="AV51" s="1132"/>
      <c r="AW51" s="1132"/>
      <c r="AX51" s="1132"/>
      <c r="AY51" s="1132"/>
      <c r="AZ51" s="1132"/>
      <c r="BA51" s="1132"/>
      <c r="BB51" s="1132" t="s">
        <v>542</v>
      </c>
      <c r="BC51" s="1132"/>
      <c r="BD51" s="1132"/>
      <c r="BE51" s="1132"/>
      <c r="BF51" s="1132"/>
      <c r="BG51" s="1132"/>
      <c r="BH51" s="1132"/>
      <c r="BI51" s="1132"/>
      <c r="BJ51" s="1132"/>
      <c r="BK51" s="1132"/>
      <c r="BL51" s="1132"/>
      <c r="BM51" s="1132"/>
      <c r="BN51" s="1132"/>
      <c r="BO51" s="1132"/>
      <c r="BP51" s="1144"/>
      <c r="BQ51" s="1129"/>
      <c r="BR51" s="1129"/>
      <c r="BS51" s="1129"/>
      <c r="BT51" s="1129"/>
      <c r="BU51" s="1129"/>
      <c r="BV51" s="1129"/>
      <c r="BW51" s="1129"/>
      <c r="BX51" s="1144"/>
      <c r="BY51" s="1129"/>
      <c r="BZ51" s="1129"/>
      <c r="CA51" s="1129"/>
      <c r="CB51" s="1129"/>
      <c r="CC51" s="1129"/>
      <c r="CD51" s="1129"/>
      <c r="CE51" s="1129"/>
      <c r="CF51" s="1129">
        <v>88.8</v>
      </c>
      <c r="CG51" s="1129"/>
      <c r="CH51" s="1129"/>
      <c r="CI51" s="1129"/>
      <c r="CJ51" s="1129"/>
      <c r="CK51" s="1129"/>
      <c r="CL51" s="1129"/>
      <c r="CM51" s="1129"/>
      <c r="CN51" s="1129">
        <v>77.3</v>
      </c>
      <c r="CO51" s="1129"/>
      <c r="CP51" s="1129"/>
      <c r="CQ51" s="1129"/>
      <c r="CR51" s="1129"/>
      <c r="CS51" s="1129"/>
      <c r="CT51" s="1129"/>
      <c r="CU51" s="1129"/>
      <c r="CV51" s="1129">
        <v>72.7</v>
      </c>
      <c r="CW51" s="1129"/>
      <c r="CX51" s="1129"/>
      <c r="CY51" s="1129"/>
      <c r="CZ51" s="1129"/>
      <c r="DA51" s="1129"/>
      <c r="DB51" s="1129"/>
      <c r="DC51" s="1129"/>
    </row>
    <row r="52" spans="1:109" x14ac:dyDescent="0.15">
      <c r="B52" s="331"/>
      <c r="G52" s="1145"/>
      <c r="H52" s="1145"/>
      <c r="I52" s="1149"/>
      <c r="J52" s="1149"/>
      <c r="K52" s="1134"/>
      <c r="L52" s="1134"/>
      <c r="M52" s="1134"/>
      <c r="N52" s="1134"/>
      <c r="AM52" s="340"/>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39"/>
      <c r="B53" s="331"/>
      <c r="G53" s="1145"/>
      <c r="H53" s="1145"/>
      <c r="I53" s="1127"/>
      <c r="J53" s="1127"/>
      <c r="K53" s="1134"/>
      <c r="L53" s="1134"/>
      <c r="M53" s="1134"/>
      <c r="N53" s="1134"/>
      <c r="AM53" s="340"/>
      <c r="AN53" s="1132"/>
      <c r="AO53" s="1132"/>
      <c r="AP53" s="1132"/>
      <c r="AQ53" s="1132"/>
      <c r="AR53" s="1132"/>
      <c r="AS53" s="1132"/>
      <c r="AT53" s="1132"/>
      <c r="AU53" s="1132"/>
      <c r="AV53" s="1132"/>
      <c r="AW53" s="1132"/>
      <c r="AX53" s="1132"/>
      <c r="AY53" s="1132"/>
      <c r="AZ53" s="1132"/>
      <c r="BA53" s="1132"/>
      <c r="BB53" s="1132" t="s">
        <v>543</v>
      </c>
      <c r="BC53" s="1132"/>
      <c r="BD53" s="1132"/>
      <c r="BE53" s="1132"/>
      <c r="BF53" s="1132"/>
      <c r="BG53" s="1132"/>
      <c r="BH53" s="1132"/>
      <c r="BI53" s="1132"/>
      <c r="BJ53" s="1132"/>
      <c r="BK53" s="1132"/>
      <c r="BL53" s="1132"/>
      <c r="BM53" s="1132"/>
      <c r="BN53" s="1132"/>
      <c r="BO53" s="1132"/>
      <c r="BP53" s="1144"/>
      <c r="BQ53" s="1129"/>
      <c r="BR53" s="1129"/>
      <c r="BS53" s="1129"/>
      <c r="BT53" s="1129"/>
      <c r="BU53" s="1129"/>
      <c r="BV53" s="1129"/>
      <c r="BW53" s="1129"/>
      <c r="BX53" s="1144"/>
      <c r="BY53" s="1129"/>
      <c r="BZ53" s="1129"/>
      <c r="CA53" s="1129"/>
      <c r="CB53" s="1129"/>
      <c r="CC53" s="1129"/>
      <c r="CD53" s="1129"/>
      <c r="CE53" s="1129"/>
      <c r="CF53" s="1129">
        <v>27.3</v>
      </c>
      <c r="CG53" s="1129"/>
      <c r="CH53" s="1129"/>
      <c r="CI53" s="1129"/>
      <c r="CJ53" s="1129"/>
      <c r="CK53" s="1129"/>
      <c r="CL53" s="1129"/>
      <c r="CM53" s="1129"/>
      <c r="CN53" s="1129">
        <v>29.2</v>
      </c>
      <c r="CO53" s="1129"/>
      <c r="CP53" s="1129"/>
      <c r="CQ53" s="1129"/>
      <c r="CR53" s="1129"/>
      <c r="CS53" s="1129"/>
      <c r="CT53" s="1129"/>
      <c r="CU53" s="1129"/>
      <c r="CV53" s="1129">
        <v>31.2</v>
      </c>
      <c r="CW53" s="1129"/>
      <c r="CX53" s="1129"/>
      <c r="CY53" s="1129"/>
      <c r="CZ53" s="1129"/>
      <c r="DA53" s="1129"/>
      <c r="DB53" s="1129"/>
      <c r="DC53" s="1129"/>
    </row>
    <row r="54" spans="1:109" x14ac:dyDescent="0.15">
      <c r="A54" s="339"/>
      <c r="B54" s="331"/>
      <c r="G54" s="1145"/>
      <c r="H54" s="1145"/>
      <c r="I54" s="1127"/>
      <c r="J54" s="1127"/>
      <c r="K54" s="1134"/>
      <c r="L54" s="1134"/>
      <c r="M54" s="1134"/>
      <c r="N54" s="1134"/>
      <c r="AM54" s="340"/>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39"/>
      <c r="B55" s="331"/>
      <c r="G55" s="1127"/>
      <c r="H55" s="1127"/>
      <c r="I55" s="1127"/>
      <c r="J55" s="1127"/>
      <c r="K55" s="1134"/>
      <c r="L55" s="1134"/>
      <c r="M55" s="1134"/>
      <c r="N55" s="1134"/>
      <c r="AN55" s="1133" t="s">
        <v>544</v>
      </c>
      <c r="AO55" s="1133"/>
      <c r="AP55" s="1133"/>
      <c r="AQ55" s="1133"/>
      <c r="AR55" s="1133"/>
      <c r="AS55" s="1133"/>
      <c r="AT55" s="1133"/>
      <c r="AU55" s="1133"/>
      <c r="AV55" s="1133"/>
      <c r="AW55" s="1133"/>
      <c r="AX55" s="1133"/>
      <c r="AY55" s="1133"/>
      <c r="AZ55" s="1133"/>
      <c r="BA55" s="1133"/>
      <c r="BB55" s="1132" t="s">
        <v>542</v>
      </c>
      <c r="BC55" s="1132"/>
      <c r="BD55" s="1132"/>
      <c r="BE55" s="1132"/>
      <c r="BF55" s="1132"/>
      <c r="BG55" s="1132"/>
      <c r="BH55" s="1132"/>
      <c r="BI55" s="1132"/>
      <c r="BJ55" s="1132"/>
      <c r="BK55" s="1132"/>
      <c r="BL55" s="1132"/>
      <c r="BM55" s="1132"/>
      <c r="BN55" s="1132"/>
      <c r="BO55" s="1132"/>
      <c r="BP55" s="1144"/>
      <c r="BQ55" s="1129"/>
      <c r="BR55" s="1129"/>
      <c r="BS55" s="1129"/>
      <c r="BT55" s="1129"/>
      <c r="BU55" s="1129"/>
      <c r="BV55" s="1129"/>
      <c r="BW55" s="1129"/>
      <c r="BX55" s="1144"/>
      <c r="BY55" s="1129"/>
      <c r="BZ55" s="1129"/>
      <c r="CA55" s="1129"/>
      <c r="CB55" s="1129"/>
      <c r="CC55" s="1129"/>
      <c r="CD55" s="1129"/>
      <c r="CE55" s="1129"/>
      <c r="CF55" s="1129">
        <v>20.2</v>
      </c>
      <c r="CG55" s="1129"/>
      <c r="CH55" s="1129"/>
      <c r="CI55" s="1129"/>
      <c r="CJ55" s="1129"/>
      <c r="CK55" s="1129"/>
      <c r="CL55" s="1129"/>
      <c r="CM55" s="1129"/>
      <c r="CN55" s="1129">
        <v>19</v>
      </c>
      <c r="CO55" s="1129"/>
      <c r="CP55" s="1129"/>
      <c r="CQ55" s="1129"/>
      <c r="CR55" s="1129"/>
      <c r="CS55" s="1129"/>
      <c r="CT55" s="1129"/>
      <c r="CU55" s="1129"/>
      <c r="CV55" s="1129">
        <v>15.4</v>
      </c>
      <c r="CW55" s="1129"/>
      <c r="CX55" s="1129"/>
      <c r="CY55" s="1129"/>
      <c r="CZ55" s="1129"/>
      <c r="DA55" s="1129"/>
      <c r="DB55" s="1129"/>
      <c r="DC55" s="1129"/>
    </row>
    <row r="56" spans="1:109" x14ac:dyDescent="0.15">
      <c r="A56" s="339"/>
      <c r="B56" s="331"/>
      <c r="G56" s="1127"/>
      <c r="H56" s="1127"/>
      <c r="I56" s="1127"/>
      <c r="J56" s="1127"/>
      <c r="K56" s="1134"/>
      <c r="L56" s="1134"/>
      <c r="M56" s="1134"/>
      <c r="N56" s="1134"/>
      <c r="AN56" s="1133"/>
      <c r="AO56" s="1133"/>
      <c r="AP56" s="1133"/>
      <c r="AQ56" s="1133"/>
      <c r="AR56" s="1133"/>
      <c r="AS56" s="1133"/>
      <c r="AT56" s="1133"/>
      <c r="AU56" s="1133"/>
      <c r="AV56" s="1133"/>
      <c r="AW56" s="1133"/>
      <c r="AX56" s="1133"/>
      <c r="AY56" s="1133"/>
      <c r="AZ56" s="1133"/>
      <c r="BA56" s="1133"/>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9" customFormat="1" x14ac:dyDescent="0.15">
      <c r="B57" s="343"/>
      <c r="G57" s="1127"/>
      <c r="H57" s="1127"/>
      <c r="I57" s="1130"/>
      <c r="J57" s="1130"/>
      <c r="K57" s="1134"/>
      <c r="L57" s="1134"/>
      <c r="M57" s="1134"/>
      <c r="N57" s="1134"/>
      <c r="AM57" s="322"/>
      <c r="AN57" s="1133"/>
      <c r="AO57" s="1133"/>
      <c r="AP57" s="1133"/>
      <c r="AQ57" s="1133"/>
      <c r="AR57" s="1133"/>
      <c r="AS57" s="1133"/>
      <c r="AT57" s="1133"/>
      <c r="AU57" s="1133"/>
      <c r="AV57" s="1133"/>
      <c r="AW57" s="1133"/>
      <c r="AX57" s="1133"/>
      <c r="AY57" s="1133"/>
      <c r="AZ57" s="1133"/>
      <c r="BA57" s="1133"/>
      <c r="BB57" s="1132" t="s">
        <v>543</v>
      </c>
      <c r="BC57" s="1132"/>
      <c r="BD57" s="1132"/>
      <c r="BE57" s="1132"/>
      <c r="BF57" s="1132"/>
      <c r="BG57" s="1132"/>
      <c r="BH57" s="1132"/>
      <c r="BI57" s="1132"/>
      <c r="BJ57" s="1132"/>
      <c r="BK57" s="1132"/>
      <c r="BL57" s="1132"/>
      <c r="BM57" s="1132"/>
      <c r="BN57" s="1132"/>
      <c r="BO57" s="1132"/>
      <c r="BP57" s="1144"/>
      <c r="BQ57" s="1129"/>
      <c r="BR57" s="1129"/>
      <c r="BS57" s="1129"/>
      <c r="BT57" s="1129"/>
      <c r="BU57" s="1129"/>
      <c r="BV57" s="1129"/>
      <c r="BW57" s="1129"/>
      <c r="BX57" s="1144"/>
      <c r="BY57" s="1129"/>
      <c r="BZ57" s="1129"/>
      <c r="CA57" s="1129"/>
      <c r="CB57" s="1129"/>
      <c r="CC57" s="1129"/>
      <c r="CD57" s="1129"/>
      <c r="CE57" s="1129"/>
      <c r="CF57" s="1129">
        <v>53.6</v>
      </c>
      <c r="CG57" s="1129"/>
      <c r="CH57" s="1129"/>
      <c r="CI57" s="1129"/>
      <c r="CJ57" s="1129"/>
      <c r="CK57" s="1129"/>
      <c r="CL57" s="1129"/>
      <c r="CM57" s="1129"/>
      <c r="CN57" s="1129">
        <v>56.1</v>
      </c>
      <c r="CO57" s="1129"/>
      <c r="CP57" s="1129"/>
      <c r="CQ57" s="1129"/>
      <c r="CR57" s="1129"/>
      <c r="CS57" s="1129"/>
      <c r="CT57" s="1129"/>
      <c r="CU57" s="1129"/>
      <c r="CV57" s="1129">
        <v>57.5</v>
      </c>
      <c r="CW57" s="1129"/>
      <c r="CX57" s="1129"/>
      <c r="CY57" s="1129"/>
      <c r="CZ57" s="1129"/>
      <c r="DA57" s="1129"/>
      <c r="DB57" s="1129"/>
      <c r="DC57" s="1129"/>
      <c r="DD57" s="344"/>
      <c r="DE57" s="343"/>
    </row>
    <row r="58" spans="1:109" s="339" customFormat="1" x14ac:dyDescent="0.15">
      <c r="A58" s="322"/>
      <c r="B58" s="343"/>
      <c r="G58" s="1127"/>
      <c r="H58" s="1127"/>
      <c r="I58" s="1130"/>
      <c r="J58" s="1130"/>
      <c r="K58" s="1134"/>
      <c r="L58" s="1134"/>
      <c r="M58" s="1134"/>
      <c r="N58" s="1134"/>
      <c r="AM58" s="322"/>
      <c r="AN58" s="1133"/>
      <c r="AO58" s="1133"/>
      <c r="AP58" s="1133"/>
      <c r="AQ58" s="1133"/>
      <c r="AR58" s="1133"/>
      <c r="AS58" s="1133"/>
      <c r="AT58" s="1133"/>
      <c r="AU58" s="1133"/>
      <c r="AV58" s="1133"/>
      <c r="AW58" s="1133"/>
      <c r="AX58" s="1133"/>
      <c r="AY58" s="1133"/>
      <c r="AZ58" s="1133"/>
      <c r="BA58" s="1133"/>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4"/>
      <c r="DE58" s="343"/>
    </row>
    <row r="59" spans="1:109" s="339" customFormat="1" x14ac:dyDescent="0.15">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x14ac:dyDescent="0.15">
      <c r="B63" s="350" t="s">
        <v>545</v>
      </c>
    </row>
    <row r="64" spans="1:109" x14ac:dyDescent="0.15">
      <c r="B64" s="331"/>
      <c r="G64" s="338"/>
      <c r="I64" s="351"/>
      <c r="J64" s="351"/>
      <c r="K64" s="351"/>
      <c r="L64" s="351"/>
      <c r="M64" s="351"/>
      <c r="N64" s="352"/>
      <c r="AM64" s="338"/>
      <c r="AN64" s="338" t="s">
        <v>539</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35" t="s">
        <v>550</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x14ac:dyDescent="0.15">
      <c r="B66" s="331"/>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x14ac:dyDescent="0.15">
      <c r="B67" s="331"/>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x14ac:dyDescent="0.15">
      <c r="B68" s="331"/>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x14ac:dyDescent="0.15">
      <c r="B69" s="331"/>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2" t="s">
        <v>540</v>
      </c>
    </row>
    <row r="72" spans="2:107" x14ac:dyDescent="0.15">
      <c r="B72" s="331"/>
      <c r="G72" s="1127"/>
      <c r="H72" s="1127"/>
      <c r="I72" s="1127"/>
      <c r="J72" s="1127"/>
      <c r="K72" s="341"/>
      <c r="L72" s="341"/>
      <c r="M72" s="342"/>
      <c r="N72" s="342"/>
      <c r="AN72" s="1146"/>
      <c r="AO72" s="1147"/>
      <c r="AP72" s="1147"/>
      <c r="AQ72" s="1147"/>
      <c r="AR72" s="1147"/>
      <c r="AS72" s="1147"/>
      <c r="AT72" s="1147"/>
      <c r="AU72" s="1147"/>
      <c r="AV72" s="1147"/>
      <c r="AW72" s="1147"/>
      <c r="AX72" s="1147"/>
      <c r="AY72" s="1147"/>
      <c r="AZ72" s="1147"/>
      <c r="BA72" s="1147"/>
      <c r="BB72" s="1147"/>
      <c r="BC72" s="1147"/>
      <c r="BD72" s="1147"/>
      <c r="BE72" s="1147"/>
      <c r="BF72" s="1147"/>
      <c r="BG72" s="1147"/>
      <c r="BH72" s="1147"/>
      <c r="BI72" s="1147"/>
      <c r="BJ72" s="1147"/>
      <c r="BK72" s="1147"/>
      <c r="BL72" s="1147"/>
      <c r="BM72" s="1147"/>
      <c r="BN72" s="1147"/>
      <c r="BO72" s="1148"/>
      <c r="BP72" s="1133" t="s">
        <v>522</v>
      </c>
      <c r="BQ72" s="1133"/>
      <c r="BR72" s="1133"/>
      <c r="BS72" s="1133"/>
      <c r="BT72" s="1133"/>
      <c r="BU72" s="1133"/>
      <c r="BV72" s="1133"/>
      <c r="BW72" s="1133"/>
      <c r="BX72" s="1133" t="s">
        <v>375</v>
      </c>
      <c r="BY72" s="1133"/>
      <c r="BZ72" s="1133"/>
      <c r="CA72" s="1133"/>
      <c r="CB72" s="1133"/>
      <c r="CC72" s="1133"/>
      <c r="CD72" s="1133"/>
      <c r="CE72" s="1133"/>
      <c r="CF72" s="1133" t="s">
        <v>523</v>
      </c>
      <c r="CG72" s="1133"/>
      <c r="CH72" s="1133"/>
      <c r="CI72" s="1133"/>
      <c r="CJ72" s="1133"/>
      <c r="CK72" s="1133"/>
      <c r="CL72" s="1133"/>
      <c r="CM72" s="1133"/>
      <c r="CN72" s="1133" t="s">
        <v>439</v>
      </c>
      <c r="CO72" s="1133"/>
      <c r="CP72" s="1133"/>
      <c r="CQ72" s="1133"/>
      <c r="CR72" s="1133"/>
      <c r="CS72" s="1133"/>
      <c r="CT72" s="1133"/>
      <c r="CU72" s="1133"/>
      <c r="CV72" s="1133" t="s">
        <v>524</v>
      </c>
      <c r="CW72" s="1133"/>
      <c r="CX72" s="1133"/>
      <c r="CY72" s="1133"/>
      <c r="CZ72" s="1133"/>
      <c r="DA72" s="1133"/>
      <c r="DB72" s="1133"/>
      <c r="DC72" s="1133"/>
    </row>
    <row r="73" spans="2:107" x14ac:dyDescent="0.15">
      <c r="B73" s="331"/>
      <c r="G73" s="1145"/>
      <c r="H73" s="1145"/>
      <c r="I73" s="1145"/>
      <c r="J73" s="1145"/>
      <c r="K73" s="1128"/>
      <c r="L73" s="1128"/>
      <c r="M73" s="1128"/>
      <c r="N73" s="1128"/>
      <c r="AM73" s="340"/>
      <c r="AN73" s="1132" t="s">
        <v>541</v>
      </c>
      <c r="AO73" s="1132"/>
      <c r="AP73" s="1132"/>
      <c r="AQ73" s="1132"/>
      <c r="AR73" s="1132"/>
      <c r="AS73" s="1132"/>
      <c r="AT73" s="1132"/>
      <c r="AU73" s="1132"/>
      <c r="AV73" s="1132"/>
      <c r="AW73" s="1132"/>
      <c r="AX73" s="1132"/>
      <c r="AY73" s="1132"/>
      <c r="AZ73" s="1132"/>
      <c r="BA73" s="1132"/>
      <c r="BB73" s="1132" t="s">
        <v>542</v>
      </c>
      <c r="BC73" s="1132"/>
      <c r="BD73" s="1132"/>
      <c r="BE73" s="1132"/>
      <c r="BF73" s="1132"/>
      <c r="BG73" s="1132"/>
      <c r="BH73" s="1132"/>
      <c r="BI73" s="1132"/>
      <c r="BJ73" s="1132"/>
      <c r="BK73" s="1132"/>
      <c r="BL73" s="1132"/>
      <c r="BM73" s="1132"/>
      <c r="BN73" s="1132"/>
      <c r="BO73" s="1132"/>
      <c r="BP73" s="1129">
        <v>108.5</v>
      </c>
      <c r="BQ73" s="1129"/>
      <c r="BR73" s="1129"/>
      <c r="BS73" s="1129"/>
      <c r="BT73" s="1129"/>
      <c r="BU73" s="1129"/>
      <c r="BV73" s="1129"/>
      <c r="BW73" s="1129"/>
      <c r="BX73" s="1129">
        <v>100.9</v>
      </c>
      <c r="BY73" s="1129"/>
      <c r="BZ73" s="1129"/>
      <c r="CA73" s="1129"/>
      <c r="CB73" s="1129"/>
      <c r="CC73" s="1129"/>
      <c r="CD73" s="1129"/>
      <c r="CE73" s="1129"/>
      <c r="CF73" s="1129">
        <v>88.8</v>
      </c>
      <c r="CG73" s="1129"/>
      <c r="CH73" s="1129"/>
      <c r="CI73" s="1129"/>
      <c r="CJ73" s="1129"/>
      <c r="CK73" s="1129"/>
      <c r="CL73" s="1129"/>
      <c r="CM73" s="1129"/>
      <c r="CN73" s="1129">
        <v>77.3</v>
      </c>
      <c r="CO73" s="1129"/>
      <c r="CP73" s="1129"/>
      <c r="CQ73" s="1129"/>
      <c r="CR73" s="1129"/>
      <c r="CS73" s="1129"/>
      <c r="CT73" s="1129"/>
      <c r="CU73" s="1129"/>
      <c r="CV73" s="1129">
        <v>72.7</v>
      </c>
      <c r="CW73" s="1129"/>
      <c r="CX73" s="1129"/>
      <c r="CY73" s="1129"/>
      <c r="CZ73" s="1129"/>
      <c r="DA73" s="1129"/>
      <c r="DB73" s="1129"/>
      <c r="DC73" s="1129"/>
    </row>
    <row r="74" spans="2:107" x14ac:dyDescent="0.15">
      <c r="B74" s="331"/>
      <c r="G74" s="1145"/>
      <c r="H74" s="1145"/>
      <c r="I74" s="1145"/>
      <c r="J74" s="1145"/>
      <c r="K74" s="1128"/>
      <c r="L74" s="1128"/>
      <c r="M74" s="1128"/>
      <c r="N74" s="1128"/>
      <c r="AM74" s="340"/>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331"/>
      <c r="G75" s="1145"/>
      <c r="H75" s="1145"/>
      <c r="I75" s="1127"/>
      <c r="J75" s="1127"/>
      <c r="K75" s="1134"/>
      <c r="L75" s="1134"/>
      <c r="M75" s="1134"/>
      <c r="N75" s="1134"/>
      <c r="AM75" s="340"/>
      <c r="AN75" s="1132"/>
      <c r="AO75" s="1132"/>
      <c r="AP75" s="1132"/>
      <c r="AQ75" s="1132"/>
      <c r="AR75" s="1132"/>
      <c r="AS75" s="1132"/>
      <c r="AT75" s="1132"/>
      <c r="AU75" s="1132"/>
      <c r="AV75" s="1132"/>
      <c r="AW75" s="1132"/>
      <c r="AX75" s="1132"/>
      <c r="AY75" s="1132"/>
      <c r="AZ75" s="1132"/>
      <c r="BA75" s="1132"/>
      <c r="BB75" s="1132" t="s">
        <v>546</v>
      </c>
      <c r="BC75" s="1132"/>
      <c r="BD75" s="1132"/>
      <c r="BE75" s="1132"/>
      <c r="BF75" s="1132"/>
      <c r="BG75" s="1132"/>
      <c r="BH75" s="1132"/>
      <c r="BI75" s="1132"/>
      <c r="BJ75" s="1132"/>
      <c r="BK75" s="1132"/>
      <c r="BL75" s="1132"/>
      <c r="BM75" s="1132"/>
      <c r="BN75" s="1132"/>
      <c r="BO75" s="1132"/>
      <c r="BP75" s="1129">
        <v>9.6999999999999993</v>
      </c>
      <c r="BQ75" s="1129"/>
      <c r="BR75" s="1129"/>
      <c r="BS75" s="1129"/>
      <c r="BT75" s="1129"/>
      <c r="BU75" s="1129"/>
      <c r="BV75" s="1129"/>
      <c r="BW75" s="1129"/>
      <c r="BX75" s="1129">
        <v>9.4</v>
      </c>
      <c r="BY75" s="1129"/>
      <c r="BZ75" s="1129"/>
      <c r="CA75" s="1129"/>
      <c r="CB75" s="1129"/>
      <c r="CC75" s="1129"/>
      <c r="CD75" s="1129"/>
      <c r="CE75" s="1129"/>
      <c r="CF75" s="1129">
        <v>9</v>
      </c>
      <c r="CG75" s="1129"/>
      <c r="CH75" s="1129"/>
      <c r="CI75" s="1129"/>
      <c r="CJ75" s="1129"/>
      <c r="CK75" s="1129"/>
      <c r="CL75" s="1129"/>
      <c r="CM75" s="1129"/>
      <c r="CN75" s="1129">
        <v>9.6</v>
      </c>
      <c r="CO75" s="1129"/>
      <c r="CP75" s="1129"/>
      <c r="CQ75" s="1129"/>
      <c r="CR75" s="1129"/>
      <c r="CS75" s="1129"/>
      <c r="CT75" s="1129"/>
      <c r="CU75" s="1129"/>
      <c r="CV75" s="1129">
        <v>9.6999999999999993</v>
      </c>
      <c r="CW75" s="1129"/>
      <c r="CX75" s="1129"/>
      <c r="CY75" s="1129"/>
      <c r="CZ75" s="1129"/>
      <c r="DA75" s="1129"/>
      <c r="DB75" s="1129"/>
      <c r="DC75" s="1129"/>
    </row>
    <row r="76" spans="2:107" x14ac:dyDescent="0.15">
      <c r="B76" s="331"/>
      <c r="G76" s="1145"/>
      <c r="H76" s="1145"/>
      <c r="I76" s="1127"/>
      <c r="J76" s="1127"/>
      <c r="K76" s="1134"/>
      <c r="L76" s="1134"/>
      <c r="M76" s="1134"/>
      <c r="N76" s="1134"/>
      <c r="AM76" s="340"/>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331"/>
      <c r="G77" s="1127"/>
      <c r="H77" s="1127"/>
      <c r="I77" s="1127"/>
      <c r="J77" s="1127"/>
      <c r="K77" s="1128"/>
      <c r="L77" s="1128"/>
      <c r="M77" s="1128"/>
      <c r="N77" s="1128"/>
      <c r="AN77" s="1133" t="s">
        <v>544</v>
      </c>
      <c r="AO77" s="1133"/>
      <c r="AP77" s="1133"/>
      <c r="AQ77" s="1133"/>
      <c r="AR77" s="1133"/>
      <c r="AS77" s="1133"/>
      <c r="AT77" s="1133"/>
      <c r="AU77" s="1133"/>
      <c r="AV77" s="1133"/>
      <c r="AW77" s="1133"/>
      <c r="AX77" s="1133"/>
      <c r="AY77" s="1133"/>
      <c r="AZ77" s="1133"/>
      <c r="BA77" s="1133"/>
      <c r="BB77" s="1132" t="s">
        <v>542</v>
      </c>
      <c r="BC77" s="1132"/>
      <c r="BD77" s="1132"/>
      <c r="BE77" s="1132"/>
      <c r="BF77" s="1132"/>
      <c r="BG77" s="1132"/>
      <c r="BH77" s="1132"/>
      <c r="BI77" s="1132"/>
      <c r="BJ77" s="1132"/>
      <c r="BK77" s="1132"/>
      <c r="BL77" s="1132"/>
      <c r="BM77" s="1132"/>
      <c r="BN77" s="1132"/>
      <c r="BO77" s="1132"/>
      <c r="BP77" s="1129">
        <v>48.6</v>
      </c>
      <c r="BQ77" s="1129"/>
      <c r="BR77" s="1129"/>
      <c r="BS77" s="1129"/>
      <c r="BT77" s="1129"/>
      <c r="BU77" s="1129"/>
      <c r="BV77" s="1129"/>
      <c r="BW77" s="1129"/>
      <c r="BX77" s="1129">
        <v>56.8</v>
      </c>
      <c r="BY77" s="1129"/>
      <c r="BZ77" s="1129"/>
      <c r="CA77" s="1129"/>
      <c r="CB77" s="1129"/>
      <c r="CC77" s="1129"/>
      <c r="CD77" s="1129"/>
      <c r="CE77" s="1129"/>
      <c r="CF77" s="1129">
        <v>20.2</v>
      </c>
      <c r="CG77" s="1129"/>
      <c r="CH77" s="1129"/>
      <c r="CI77" s="1129"/>
      <c r="CJ77" s="1129"/>
      <c r="CK77" s="1129"/>
      <c r="CL77" s="1129"/>
      <c r="CM77" s="1129"/>
      <c r="CN77" s="1129">
        <v>19</v>
      </c>
      <c r="CO77" s="1129"/>
      <c r="CP77" s="1129"/>
      <c r="CQ77" s="1129"/>
      <c r="CR77" s="1129"/>
      <c r="CS77" s="1129"/>
      <c r="CT77" s="1129"/>
      <c r="CU77" s="1129"/>
      <c r="CV77" s="1129">
        <v>15.4</v>
      </c>
      <c r="CW77" s="1129"/>
      <c r="CX77" s="1129"/>
      <c r="CY77" s="1129"/>
      <c r="CZ77" s="1129"/>
      <c r="DA77" s="1129"/>
      <c r="DB77" s="1129"/>
      <c r="DC77" s="1129"/>
    </row>
    <row r="78" spans="2:107" x14ac:dyDescent="0.15">
      <c r="B78" s="331"/>
      <c r="G78" s="1127"/>
      <c r="H78" s="1127"/>
      <c r="I78" s="1127"/>
      <c r="J78" s="1127"/>
      <c r="K78" s="1128"/>
      <c r="L78" s="1128"/>
      <c r="M78" s="1128"/>
      <c r="N78" s="1128"/>
      <c r="AN78" s="1133"/>
      <c r="AO78" s="1133"/>
      <c r="AP78" s="1133"/>
      <c r="AQ78" s="1133"/>
      <c r="AR78" s="1133"/>
      <c r="AS78" s="1133"/>
      <c r="AT78" s="1133"/>
      <c r="AU78" s="1133"/>
      <c r="AV78" s="1133"/>
      <c r="AW78" s="1133"/>
      <c r="AX78" s="1133"/>
      <c r="AY78" s="1133"/>
      <c r="AZ78" s="1133"/>
      <c r="BA78" s="1133"/>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331"/>
      <c r="G79" s="1127"/>
      <c r="H79" s="1127"/>
      <c r="I79" s="1130"/>
      <c r="J79" s="1130"/>
      <c r="K79" s="1131"/>
      <c r="L79" s="1131"/>
      <c r="M79" s="1131"/>
      <c r="N79" s="1131"/>
      <c r="AN79" s="1133"/>
      <c r="AO79" s="1133"/>
      <c r="AP79" s="1133"/>
      <c r="AQ79" s="1133"/>
      <c r="AR79" s="1133"/>
      <c r="AS79" s="1133"/>
      <c r="AT79" s="1133"/>
      <c r="AU79" s="1133"/>
      <c r="AV79" s="1133"/>
      <c r="AW79" s="1133"/>
      <c r="AX79" s="1133"/>
      <c r="AY79" s="1133"/>
      <c r="AZ79" s="1133"/>
      <c r="BA79" s="1133"/>
      <c r="BB79" s="1132" t="s">
        <v>546</v>
      </c>
      <c r="BC79" s="1132"/>
      <c r="BD79" s="1132"/>
      <c r="BE79" s="1132"/>
      <c r="BF79" s="1132"/>
      <c r="BG79" s="1132"/>
      <c r="BH79" s="1132"/>
      <c r="BI79" s="1132"/>
      <c r="BJ79" s="1132"/>
      <c r="BK79" s="1132"/>
      <c r="BL79" s="1132"/>
      <c r="BM79" s="1132"/>
      <c r="BN79" s="1132"/>
      <c r="BO79" s="1132"/>
      <c r="BP79" s="1129">
        <v>10.4</v>
      </c>
      <c r="BQ79" s="1129"/>
      <c r="BR79" s="1129"/>
      <c r="BS79" s="1129"/>
      <c r="BT79" s="1129"/>
      <c r="BU79" s="1129"/>
      <c r="BV79" s="1129"/>
      <c r="BW79" s="1129"/>
      <c r="BX79" s="1129">
        <v>10.199999999999999</v>
      </c>
      <c r="BY79" s="1129"/>
      <c r="BZ79" s="1129"/>
      <c r="CA79" s="1129"/>
      <c r="CB79" s="1129"/>
      <c r="CC79" s="1129"/>
      <c r="CD79" s="1129"/>
      <c r="CE79" s="1129"/>
      <c r="CF79" s="1129">
        <v>8.6</v>
      </c>
      <c r="CG79" s="1129"/>
      <c r="CH79" s="1129"/>
      <c r="CI79" s="1129"/>
      <c r="CJ79" s="1129"/>
      <c r="CK79" s="1129"/>
      <c r="CL79" s="1129"/>
      <c r="CM79" s="1129"/>
      <c r="CN79" s="1129">
        <v>8.5</v>
      </c>
      <c r="CO79" s="1129"/>
      <c r="CP79" s="1129"/>
      <c r="CQ79" s="1129"/>
      <c r="CR79" s="1129"/>
      <c r="CS79" s="1129"/>
      <c r="CT79" s="1129"/>
      <c r="CU79" s="1129"/>
      <c r="CV79" s="1129">
        <v>8.5</v>
      </c>
      <c r="CW79" s="1129"/>
      <c r="CX79" s="1129"/>
      <c r="CY79" s="1129"/>
      <c r="CZ79" s="1129"/>
      <c r="DA79" s="1129"/>
      <c r="DB79" s="1129"/>
      <c r="DC79" s="1129"/>
    </row>
    <row r="80" spans="2:107" x14ac:dyDescent="0.15">
      <c r="B80" s="331"/>
      <c r="G80" s="1127"/>
      <c r="H80" s="1127"/>
      <c r="I80" s="1130"/>
      <c r="J80" s="1130"/>
      <c r="K80" s="1131"/>
      <c r="L80" s="1131"/>
      <c r="M80" s="1131"/>
      <c r="N80" s="1131"/>
      <c r="AN80" s="1133"/>
      <c r="AO80" s="1133"/>
      <c r="AP80" s="1133"/>
      <c r="AQ80" s="1133"/>
      <c r="AR80" s="1133"/>
      <c r="AS80" s="1133"/>
      <c r="AT80" s="1133"/>
      <c r="AU80" s="1133"/>
      <c r="AV80" s="1133"/>
      <c r="AW80" s="1133"/>
      <c r="AX80" s="1133"/>
      <c r="AY80" s="1133"/>
      <c r="AZ80" s="1133"/>
      <c r="BA80" s="1133"/>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2"/>
      <c r="DE84" s="322"/>
    </row>
    <row r="85" spans="2:109" x14ac:dyDescent="0.15">
      <c r="DD85" s="322"/>
      <c r="DE85" s="322"/>
    </row>
    <row r="86" spans="2:109" hidden="1" x14ac:dyDescent="0.15">
      <c r="DD86" s="322"/>
      <c r="DE86" s="322"/>
    </row>
    <row r="87" spans="2:109" hidden="1" x14ac:dyDescent="0.15">
      <c r="K87" s="359"/>
      <c r="AQ87" s="359"/>
      <c r="BC87" s="359"/>
      <c r="BO87" s="359"/>
      <c r="CA87" s="359"/>
      <c r="CM87" s="359"/>
      <c r="CY87" s="359"/>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MKtJhcEdrXRwMTGNS+nf9SuUMfow1Q850z1peqcxtKM00utRdyyZgJc8ZXnr1xiQDslsp6OKBwRptyjgH0rug==" saltValue="MQtGuAJPbWynFW68kTfGo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1"/>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sv4hAl82MI25jA01uaGls9simi/VpGZuFQET56+yHvmjg+4bx97WxZNS625UJdjA7YM6meqeNd60BvDlh4+tQ==" saltValue="Pt3J5EiK5PPfsBzYfrCeug==" spinCount="100000" sheet="1" objects="1" scenarios="1"/>
  <dataConsolidate/>
  <phoneticPr fontId="41"/>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0" zoomScaleNormal="80" zoomScaleSheetLayoutView="55"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c r="AG59" s="325"/>
      <c r="AH59" s="325"/>
    </row>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rjKpUn6fPiAQe+xFDKUgKv12DNy07GkTFkRZQMqZYX4zAEkdDnUuy60D7S1hdXBSB0TO9nRWXhQYofbVFP7Tw==" saltValue="s7S85XX2WMNG2vxhUpNO+w==" spinCount="100000" sheet="1" objects="1" scenarios="1"/>
  <dataConsolidate/>
  <phoneticPr fontId="41"/>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78</v>
      </c>
      <c r="E2" s="141"/>
      <c r="F2" s="312" t="s">
        <v>521</v>
      </c>
      <c r="G2" s="165"/>
      <c r="H2" s="175"/>
    </row>
    <row r="3" spans="1:8" x14ac:dyDescent="0.15">
      <c r="A3" s="131" t="s">
        <v>386</v>
      </c>
      <c r="B3" s="123"/>
      <c r="C3" s="305"/>
      <c r="D3" s="308">
        <v>79826</v>
      </c>
      <c r="E3" s="310"/>
      <c r="F3" s="313">
        <v>83623</v>
      </c>
      <c r="G3" s="315"/>
      <c r="H3" s="318"/>
    </row>
    <row r="4" spans="1:8" x14ac:dyDescent="0.15">
      <c r="A4" s="116"/>
      <c r="B4" s="122"/>
      <c r="C4" s="306"/>
      <c r="D4" s="309">
        <v>43168</v>
      </c>
      <c r="E4" s="311"/>
      <c r="F4" s="314">
        <v>48787</v>
      </c>
      <c r="G4" s="316"/>
      <c r="H4" s="319"/>
    </row>
    <row r="5" spans="1:8" x14ac:dyDescent="0.15">
      <c r="A5" s="131" t="s">
        <v>231</v>
      </c>
      <c r="B5" s="123"/>
      <c r="C5" s="305"/>
      <c r="D5" s="308">
        <v>161156</v>
      </c>
      <c r="E5" s="310"/>
      <c r="F5" s="313">
        <v>81768</v>
      </c>
      <c r="G5" s="315"/>
      <c r="H5" s="318"/>
    </row>
    <row r="6" spans="1:8" x14ac:dyDescent="0.15">
      <c r="A6" s="116"/>
      <c r="B6" s="122"/>
      <c r="C6" s="306"/>
      <c r="D6" s="309">
        <v>55370</v>
      </c>
      <c r="E6" s="311"/>
      <c r="F6" s="314">
        <v>37917</v>
      </c>
      <c r="G6" s="316"/>
      <c r="H6" s="319"/>
    </row>
    <row r="7" spans="1:8" x14ac:dyDescent="0.15">
      <c r="A7" s="131" t="s">
        <v>129</v>
      </c>
      <c r="B7" s="123"/>
      <c r="C7" s="305"/>
      <c r="D7" s="308">
        <v>80031</v>
      </c>
      <c r="E7" s="310"/>
      <c r="F7" s="313">
        <v>78864</v>
      </c>
      <c r="G7" s="315"/>
      <c r="H7" s="318"/>
    </row>
    <row r="8" spans="1:8" x14ac:dyDescent="0.15">
      <c r="A8" s="116"/>
      <c r="B8" s="122"/>
      <c r="C8" s="306"/>
      <c r="D8" s="309">
        <v>25936</v>
      </c>
      <c r="E8" s="311"/>
      <c r="F8" s="314">
        <v>46136</v>
      </c>
      <c r="G8" s="316"/>
      <c r="H8" s="319"/>
    </row>
    <row r="9" spans="1:8" x14ac:dyDescent="0.15">
      <c r="A9" s="131" t="s">
        <v>229</v>
      </c>
      <c r="B9" s="123"/>
      <c r="C9" s="305"/>
      <c r="D9" s="308">
        <v>75190</v>
      </c>
      <c r="E9" s="310"/>
      <c r="F9" s="313">
        <v>85042</v>
      </c>
      <c r="G9" s="315"/>
      <c r="H9" s="318"/>
    </row>
    <row r="10" spans="1:8" x14ac:dyDescent="0.15">
      <c r="A10" s="116"/>
      <c r="B10" s="122"/>
      <c r="C10" s="306"/>
      <c r="D10" s="309">
        <v>36829</v>
      </c>
      <c r="E10" s="311"/>
      <c r="F10" s="314">
        <v>50806</v>
      </c>
      <c r="G10" s="316"/>
      <c r="H10" s="319"/>
    </row>
    <row r="11" spans="1:8" x14ac:dyDescent="0.15">
      <c r="A11" s="131" t="s">
        <v>504</v>
      </c>
      <c r="B11" s="123"/>
      <c r="C11" s="305"/>
      <c r="D11" s="308">
        <v>51754</v>
      </c>
      <c r="E11" s="310"/>
      <c r="F11" s="313">
        <v>83774</v>
      </c>
      <c r="G11" s="315"/>
      <c r="H11" s="318"/>
    </row>
    <row r="12" spans="1:8" x14ac:dyDescent="0.15">
      <c r="A12" s="116"/>
      <c r="B12" s="122"/>
      <c r="C12" s="307"/>
      <c r="D12" s="309">
        <v>33493</v>
      </c>
      <c r="E12" s="311"/>
      <c r="F12" s="314">
        <v>52179</v>
      </c>
      <c r="G12" s="316"/>
      <c r="H12" s="319"/>
    </row>
    <row r="13" spans="1:8" x14ac:dyDescent="0.15">
      <c r="A13" s="131"/>
      <c r="B13" s="123"/>
      <c r="C13" s="305"/>
      <c r="D13" s="308">
        <v>89591</v>
      </c>
      <c r="E13" s="310"/>
      <c r="F13" s="313">
        <v>82614</v>
      </c>
      <c r="G13" s="317"/>
      <c r="H13" s="318"/>
    </row>
    <row r="14" spans="1:8" x14ac:dyDescent="0.15">
      <c r="A14" s="116"/>
      <c r="B14" s="122"/>
      <c r="C14" s="306"/>
      <c r="D14" s="309">
        <v>38959</v>
      </c>
      <c r="E14" s="311"/>
      <c r="F14" s="314">
        <v>47165</v>
      </c>
      <c r="G14" s="316"/>
      <c r="H14" s="319"/>
    </row>
    <row r="17" spans="1:11" x14ac:dyDescent="0.15">
      <c r="A17" s="297" t="s">
        <v>21</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85</v>
      </c>
      <c r="B19" s="298">
        <f>ROUND(VALUE(SUBSTITUTE(実質収支比率等に係る経年分析!F$48,"▲","-")),2)</f>
        <v>2.31</v>
      </c>
      <c r="C19" s="298">
        <f>ROUND(VALUE(SUBSTITUTE(実質収支比率等に係る経年分析!G$48,"▲","-")),2)</f>
        <v>2.72</v>
      </c>
      <c r="D19" s="298">
        <f>ROUND(VALUE(SUBSTITUTE(実質収支比率等に係る経年分析!H$48,"▲","-")),2)</f>
        <v>2.4300000000000002</v>
      </c>
      <c r="E19" s="298">
        <f>ROUND(VALUE(SUBSTITUTE(実質収支比率等に係る経年分析!I$48,"▲","-")),2)</f>
        <v>1.93</v>
      </c>
      <c r="F19" s="298">
        <f>ROUND(VALUE(SUBSTITUTE(実質収支比率等に係る経年分析!J$48,"▲","-")),2)</f>
        <v>2.0699999999999998</v>
      </c>
    </row>
    <row r="20" spans="1:11" x14ac:dyDescent="0.15">
      <c r="A20" s="298" t="s">
        <v>33</v>
      </c>
      <c r="B20" s="298">
        <f>ROUND(VALUE(SUBSTITUTE(実質収支比率等に係る経年分析!F$47,"▲","-")),2)</f>
        <v>25.9</v>
      </c>
      <c r="C20" s="298">
        <f>ROUND(VALUE(SUBSTITUTE(実質収支比率等に係る経年分析!G$47,"▲","-")),2)</f>
        <v>26.54</v>
      </c>
      <c r="D20" s="298">
        <f>ROUND(VALUE(SUBSTITUTE(実質収支比率等に係る経年分析!H$47,"▲","-")),2)</f>
        <v>25.86</v>
      </c>
      <c r="E20" s="298">
        <f>ROUND(VALUE(SUBSTITUTE(実質収支比率等に係る経年分析!I$47,"▲","-")),2)</f>
        <v>25.42</v>
      </c>
      <c r="F20" s="298">
        <f>ROUND(VALUE(SUBSTITUTE(実質収支比率等に係る経年分析!J$47,"▲","-")),2)</f>
        <v>24.86</v>
      </c>
    </row>
    <row r="21" spans="1:11" x14ac:dyDescent="0.15">
      <c r="A21" s="298" t="s">
        <v>112</v>
      </c>
      <c r="B21" s="298">
        <f>IF(ISNUMBER(VALUE(SUBSTITUTE(実質収支比率等に係る経年分析!F$49,"▲","-"))),ROUND(VALUE(SUBSTITUTE(実質収支比率等に係る経年分析!F$49,"▲","-")),2),NA())</f>
        <v>4.0599999999999996</v>
      </c>
      <c r="C21" s="298">
        <f>IF(ISNUMBER(VALUE(SUBSTITUTE(実質収支比率等に係る経年分析!G$49,"▲","-"))),ROUND(VALUE(SUBSTITUTE(実質収支比率等に係る経年分析!G$49,"▲","-")),2),NA())</f>
        <v>9.0299999999999994</v>
      </c>
      <c r="D21" s="298">
        <f>IF(ISNUMBER(VALUE(SUBSTITUTE(実質収支比率等に係る経年分析!H$49,"▲","-"))),ROUND(VALUE(SUBSTITUTE(実質収支比率等に係る経年分析!H$49,"▲","-")),2),NA())</f>
        <v>6.87</v>
      </c>
      <c r="E21" s="298">
        <f>IF(ISNUMBER(VALUE(SUBSTITUTE(実質収支比率等に係る経年分析!I$49,"▲","-"))),ROUND(VALUE(SUBSTITUTE(実質収支比率等に係る経年分析!I$49,"▲","-")),2),NA())</f>
        <v>8.1199999999999992</v>
      </c>
      <c r="F21" s="298">
        <f>IF(ISNUMBER(VALUE(SUBSTITUTE(実質収支比率等に係る経年分析!J$49,"▲","-"))),ROUND(VALUE(SUBSTITUTE(実質収支比率等に係る経年分析!J$49,"▲","-")),2),NA())</f>
        <v>5.73</v>
      </c>
    </row>
    <row r="24" spans="1:11" x14ac:dyDescent="0.15">
      <c r="A24" s="297" t="s">
        <v>98</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113</v>
      </c>
      <c r="C26" s="299" t="s">
        <v>63</v>
      </c>
      <c r="D26" s="299" t="s">
        <v>113</v>
      </c>
      <c r="E26" s="299" t="s">
        <v>63</v>
      </c>
      <c r="F26" s="299" t="s">
        <v>113</v>
      </c>
      <c r="G26" s="299" t="s">
        <v>63</v>
      </c>
      <c r="H26" s="299" t="s">
        <v>113</v>
      </c>
      <c r="I26" s="299" t="s">
        <v>63</v>
      </c>
      <c r="J26" s="299" t="s">
        <v>113</v>
      </c>
      <c r="K26" s="299" t="s">
        <v>63</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0.03</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0.03</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後期高齢者医療特別会計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0.01</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0.01</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0.01</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0.02</v>
      </c>
    </row>
    <row r="30" spans="1:11" x14ac:dyDescent="0.15">
      <c r="A30" s="299" t="str">
        <f>IF(連結実質赤字比率に係る赤字・黒字の構成分析!C$40="",NA(),連結実質赤字比率に係る赤字・黒字の構成分析!C$40)</f>
        <v>農業集落排水事業特別会計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0.03</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0.04</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0.05</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7.0000000000000007E-2</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0.03</v>
      </c>
    </row>
    <row r="31" spans="1:11" x14ac:dyDescent="0.15">
      <c r="A31" s="299" t="str">
        <f>IF(連結実質赤字比率に係る赤字・黒字の構成分析!C$39="",NA(),連結実質赤字比率に係る赤字・黒字の構成分析!C$39)</f>
        <v>国民健康保険事業特別会計施設勘定</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0.13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0.13</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0.14000000000000001</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0.17</v>
      </c>
    </row>
    <row r="32" spans="1:11" x14ac:dyDescent="0.15">
      <c r="A32" s="299" t="str">
        <f>IF(連結実質赤字比率に係る赤字・黒字の構成分析!C$38="",NA(),連結実質赤字比率に係る赤字・黒字の構成分析!C$38)</f>
        <v>公共下水道事業特別会計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0.14000000000000001</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0.27</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0.22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0.26</v>
      </c>
    </row>
    <row r="33" spans="1:16" x14ac:dyDescent="0.15">
      <c r="A33" s="299" t="str">
        <f>IF(連結実質赤字比率に係る赤字・黒字の構成分析!C$37="",NA(),連結実質赤字比率に係る赤字・黒字の構成分析!C$37)</f>
        <v>国民健康保険事業特別会計事業勘定</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0.43</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0.27</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0.32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0.25</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0.37</v>
      </c>
    </row>
    <row r="34" spans="1:16" x14ac:dyDescent="0.15">
      <c r="A34" s="299" t="str">
        <f>IF(連結実質赤字比率に係る赤字・黒字の構成分析!C$36="",NA(),連結実質赤字比率に係る赤字・黒字の構成分析!C$36)</f>
        <v>ガス事業会計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0.57999999999999996</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0.37</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0.28000000000000003</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1.01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1.34</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2.31</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2.72</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2.4300000000000002</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1.92</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2.06</v>
      </c>
    </row>
    <row r="36" spans="1:16" x14ac:dyDescent="0.15">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2.84</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3.96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3.39</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4.3499999999999996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5.23</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x14ac:dyDescent="0.15">
      <c r="A42" s="300" t="s">
        <v>118</v>
      </c>
      <c r="B42" s="300"/>
      <c r="C42" s="300"/>
      <c r="D42" s="300">
        <f>'実質公債費比率（分子）の構造'!K$52</f>
        <v>1699</v>
      </c>
      <c r="E42" s="300"/>
      <c r="F42" s="300"/>
      <c r="G42" s="300">
        <f>'実質公債費比率（分子）の構造'!L$52</f>
        <v>1742</v>
      </c>
      <c r="H42" s="300"/>
      <c r="I42" s="300"/>
      <c r="J42" s="300">
        <f>'実質公債費比率（分子）の構造'!M$52</f>
        <v>1798</v>
      </c>
      <c r="K42" s="300"/>
      <c r="L42" s="300"/>
      <c r="M42" s="300">
        <f>'実質公債費比率（分子）の構造'!N$52</f>
        <v>1877</v>
      </c>
      <c r="N42" s="300"/>
      <c r="O42" s="300"/>
      <c r="P42" s="300">
        <f>'実質公債費比率（分子）の構造'!O$52</f>
        <v>1884</v>
      </c>
    </row>
    <row r="43" spans="1:16" x14ac:dyDescent="0.15">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40</v>
      </c>
      <c r="B44" s="300">
        <f>'実質公債費比率（分子）の構造'!K$50</f>
        <v>6</v>
      </c>
      <c r="C44" s="300"/>
      <c r="D44" s="300"/>
      <c r="E44" s="300">
        <f>'実質公債費比率（分子）の構造'!L$50</f>
        <v>5</v>
      </c>
      <c r="F44" s="300"/>
      <c r="G44" s="300"/>
      <c r="H44" s="300">
        <f>'実質公債費比率（分子）の構造'!M$50</f>
        <v>5</v>
      </c>
      <c r="I44" s="300"/>
      <c r="J44" s="300"/>
      <c r="K44" s="300">
        <f>'実質公債費比率（分子）の構造'!N$50</f>
        <v>4</v>
      </c>
      <c r="L44" s="300"/>
      <c r="M44" s="300"/>
      <c r="N44" s="300" t="str">
        <f>'実質公債費比率（分子）の構造'!O$50</f>
        <v>-</v>
      </c>
      <c r="O44" s="300"/>
      <c r="P44" s="300"/>
    </row>
    <row r="45" spans="1:16" x14ac:dyDescent="0.15">
      <c r="A45" s="300" t="s">
        <v>0</v>
      </c>
      <c r="B45" s="300">
        <f>'実質公債費比率（分子）の構造'!K$49</f>
        <v>33</v>
      </c>
      <c r="C45" s="300"/>
      <c r="D45" s="300"/>
      <c r="E45" s="300">
        <f>'実質公債費比率（分子）の構造'!L$49</f>
        <v>30</v>
      </c>
      <c r="F45" s="300"/>
      <c r="G45" s="300"/>
      <c r="H45" s="300">
        <f>'実質公債費比率（分子）の構造'!M$49</f>
        <v>12</v>
      </c>
      <c r="I45" s="300"/>
      <c r="J45" s="300"/>
      <c r="K45" s="300">
        <f>'実質公債費比率（分子）の構造'!N$49</f>
        <v>13</v>
      </c>
      <c r="L45" s="300"/>
      <c r="M45" s="300"/>
      <c r="N45" s="300">
        <f>'実質公債費比率（分子）の構造'!O$49</f>
        <v>9</v>
      </c>
      <c r="O45" s="300"/>
      <c r="P45" s="300"/>
    </row>
    <row r="46" spans="1:16" x14ac:dyDescent="0.15">
      <c r="A46" s="300" t="s">
        <v>38</v>
      </c>
      <c r="B46" s="300">
        <f>'実質公債費比率（分子）の構造'!K$48</f>
        <v>631</v>
      </c>
      <c r="C46" s="300"/>
      <c r="D46" s="300"/>
      <c r="E46" s="300">
        <f>'実質公債費比率（分子）の構造'!L$48</f>
        <v>651</v>
      </c>
      <c r="F46" s="300"/>
      <c r="G46" s="300"/>
      <c r="H46" s="300">
        <f>'実質公債費比率（分子）の構造'!M$48</f>
        <v>651</v>
      </c>
      <c r="I46" s="300"/>
      <c r="J46" s="300"/>
      <c r="K46" s="300">
        <f>'実質公債費比率（分子）の構造'!N$48</f>
        <v>740</v>
      </c>
      <c r="L46" s="300"/>
      <c r="M46" s="300"/>
      <c r="N46" s="300">
        <f>'実質公債費比率（分子）の構造'!O$48</f>
        <v>799</v>
      </c>
      <c r="O46" s="300"/>
      <c r="P46" s="300"/>
    </row>
    <row r="47" spans="1:16" x14ac:dyDescent="0.15">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1701</v>
      </c>
      <c r="C49" s="300"/>
      <c r="D49" s="300"/>
      <c r="E49" s="300">
        <f>'実質公債費比率（分子）の構造'!L$45</f>
        <v>1780</v>
      </c>
      <c r="F49" s="300"/>
      <c r="G49" s="300"/>
      <c r="H49" s="300">
        <f>'実質公債費比率（分子）の構造'!M$45</f>
        <v>1812</v>
      </c>
      <c r="I49" s="300"/>
      <c r="J49" s="300"/>
      <c r="K49" s="300">
        <f>'実質公債費比率（分子）の構造'!N$45</f>
        <v>1904</v>
      </c>
      <c r="L49" s="300"/>
      <c r="M49" s="300"/>
      <c r="N49" s="300">
        <f>'実質公債費比率（分子）の構造'!O$45</f>
        <v>1786</v>
      </c>
      <c r="O49" s="300"/>
      <c r="P49" s="300"/>
    </row>
    <row r="50" spans="1:16" x14ac:dyDescent="0.15">
      <c r="A50" s="300" t="s">
        <v>54</v>
      </c>
      <c r="B50" s="300" t="e">
        <f>NA()</f>
        <v>#N/A</v>
      </c>
      <c r="C50" s="300">
        <f>IF(ISNUMBER('実質公債費比率（分子）の構造'!K$53),'実質公債費比率（分子）の構造'!K$53,NA())</f>
        <v>672</v>
      </c>
      <c r="D50" s="300" t="e">
        <f>NA()</f>
        <v>#N/A</v>
      </c>
      <c r="E50" s="300" t="e">
        <f>NA()</f>
        <v>#N/A</v>
      </c>
      <c r="F50" s="300">
        <f>IF(ISNUMBER('実質公債費比率（分子）の構造'!L$53),'実質公債費比率（分子）の構造'!L$53,NA())</f>
        <v>724</v>
      </c>
      <c r="G50" s="300" t="e">
        <f>NA()</f>
        <v>#N/A</v>
      </c>
      <c r="H50" s="300" t="e">
        <f>NA()</f>
        <v>#N/A</v>
      </c>
      <c r="I50" s="300">
        <f>IF(ISNUMBER('実質公債費比率（分子）の構造'!M$53),'実質公債費比率（分子）の構造'!M$53,NA())</f>
        <v>682</v>
      </c>
      <c r="J50" s="300" t="e">
        <f>NA()</f>
        <v>#N/A</v>
      </c>
      <c r="K50" s="300" t="e">
        <f>NA()</f>
        <v>#N/A</v>
      </c>
      <c r="L50" s="300">
        <f>IF(ISNUMBER('実質公債費比率（分子）の構造'!N$53),'実質公債費比率（分子）の構造'!N$53,NA())</f>
        <v>784</v>
      </c>
      <c r="M50" s="300" t="e">
        <f>NA()</f>
        <v>#N/A</v>
      </c>
      <c r="N50" s="300" t="e">
        <f>NA()</f>
        <v>#N/A</v>
      </c>
      <c r="O50" s="300">
        <f>IF(ISNUMBER('実質公債費比率（分子）の構造'!O$53),'実質公債費比率（分子）の構造'!O$53,NA())</f>
        <v>710</v>
      </c>
      <c r="P50" s="300" t="e">
        <f>NA()</f>
        <v>#N/A</v>
      </c>
    </row>
    <row r="53" spans="1:16" x14ac:dyDescent="0.15">
      <c r="A53" s="297" t="s">
        <v>119</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105</v>
      </c>
      <c r="C55" s="299"/>
      <c r="D55" s="299" t="s">
        <v>123</v>
      </c>
      <c r="E55" s="299" t="s">
        <v>105</v>
      </c>
      <c r="F55" s="299"/>
      <c r="G55" s="299" t="s">
        <v>123</v>
      </c>
      <c r="H55" s="299" t="s">
        <v>105</v>
      </c>
      <c r="I55" s="299"/>
      <c r="J55" s="299" t="s">
        <v>123</v>
      </c>
      <c r="K55" s="299" t="s">
        <v>105</v>
      </c>
      <c r="L55" s="299"/>
      <c r="M55" s="299" t="s">
        <v>123</v>
      </c>
      <c r="N55" s="299" t="s">
        <v>105</v>
      </c>
      <c r="O55" s="299"/>
      <c r="P55" s="299" t="s">
        <v>123</v>
      </c>
    </row>
    <row r="56" spans="1:16" x14ac:dyDescent="0.15">
      <c r="A56" s="299" t="s">
        <v>42</v>
      </c>
      <c r="B56" s="299"/>
      <c r="C56" s="299"/>
      <c r="D56" s="299">
        <f>'将来負担比率（分子）の構造'!I$52</f>
        <v>20953</v>
      </c>
      <c r="E56" s="299"/>
      <c r="F56" s="299"/>
      <c r="G56" s="299">
        <f>'将来負担比率（分子）の構造'!J$52</f>
        <v>21618</v>
      </c>
      <c r="H56" s="299"/>
      <c r="I56" s="299"/>
      <c r="J56" s="299">
        <f>'将来負担比率（分子）の構造'!K$52</f>
        <v>21239</v>
      </c>
      <c r="K56" s="299"/>
      <c r="L56" s="299"/>
      <c r="M56" s="299">
        <f>'将来負担比率（分子）の構造'!L$52</f>
        <v>20657</v>
      </c>
      <c r="N56" s="299"/>
      <c r="O56" s="299"/>
      <c r="P56" s="299">
        <f>'将来負担比率（分子）の構造'!M$52</f>
        <v>20188</v>
      </c>
    </row>
    <row r="57" spans="1:16" x14ac:dyDescent="0.15">
      <c r="A57" s="299" t="s">
        <v>93</v>
      </c>
      <c r="B57" s="299"/>
      <c r="C57" s="299"/>
      <c r="D57" s="299">
        <f>'将来負担比率（分子）の構造'!I$51</f>
        <v>397</v>
      </c>
      <c r="E57" s="299"/>
      <c r="F57" s="299"/>
      <c r="G57" s="299">
        <f>'将来負担比率（分子）の構造'!J$51</f>
        <v>363</v>
      </c>
      <c r="H57" s="299"/>
      <c r="I57" s="299"/>
      <c r="J57" s="299">
        <f>'将来負担比率（分子）の構造'!K$51</f>
        <v>324</v>
      </c>
      <c r="K57" s="299"/>
      <c r="L57" s="299"/>
      <c r="M57" s="299">
        <f>'将来負担比率（分子）の構造'!L$51</f>
        <v>265</v>
      </c>
      <c r="N57" s="299"/>
      <c r="O57" s="299"/>
      <c r="P57" s="299">
        <f>'将来負担比率（分子）の構造'!M$51</f>
        <v>218</v>
      </c>
    </row>
    <row r="58" spans="1:16" x14ac:dyDescent="0.15">
      <c r="A58" s="299" t="s">
        <v>90</v>
      </c>
      <c r="B58" s="299"/>
      <c r="C58" s="299"/>
      <c r="D58" s="299">
        <f>'将来負担比率（分子）の構造'!I$50</f>
        <v>3484</v>
      </c>
      <c r="E58" s="299"/>
      <c r="F58" s="299"/>
      <c r="G58" s="299">
        <f>'将来負担比率（分子）の構造'!J$50</f>
        <v>3488</v>
      </c>
      <c r="H58" s="299"/>
      <c r="I58" s="299"/>
      <c r="J58" s="299">
        <f>'将来負担比率（分子）の構造'!K$50</f>
        <v>3474</v>
      </c>
      <c r="K58" s="299"/>
      <c r="L58" s="299"/>
      <c r="M58" s="299">
        <f>'将来負担比率（分子）の構造'!L$50</f>
        <v>3486</v>
      </c>
      <c r="N58" s="299"/>
      <c r="O58" s="299"/>
      <c r="P58" s="299">
        <f>'将来負担比率（分子）の構造'!M$50</f>
        <v>3437</v>
      </c>
    </row>
    <row r="59" spans="1:16" x14ac:dyDescent="0.15">
      <c r="A59" s="299" t="s">
        <v>86</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80</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72</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73</v>
      </c>
      <c r="B62" s="299">
        <f>'将来負担比率（分子）の構造'!I$45</f>
        <v>2271</v>
      </c>
      <c r="C62" s="299"/>
      <c r="D62" s="299"/>
      <c r="E62" s="299">
        <f>'将来負担比率（分子）の構造'!J$45</f>
        <v>1992</v>
      </c>
      <c r="F62" s="299"/>
      <c r="G62" s="299"/>
      <c r="H62" s="299">
        <f>'将来負担比率（分子）の構造'!K$45</f>
        <v>1831</v>
      </c>
      <c r="I62" s="299"/>
      <c r="J62" s="299"/>
      <c r="K62" s="299">
        <f>'将来負担比率（分子）の構造'!L$45</f>
        <v>1726</v>
      </c>
      <c r="L62" s="299"/>
      <c r="M62" s="299"/>
      <c r="N62" s="299">
        <f>'将来負担比率（分子）の構造'!M$45</f>
        <v>1627</v>
      </c>
      <c r="O62" s="299"/>
      <c r="P62" s="299"/>
    </row>
    <row r="63" spans="1:16" x14ac:dyDescent="0.15">
      <c r="A63" s="299" t="s">
        <v>71</v>
      </c>
      <c r="B63" s="299">
        <f>'将来負担比率（分子）の構造'!I$44</f>
        <v>72</v>
      </c>
      <c r="C63" s="299"/>
      <c r="D63" s="299"/>
      <c r="E63" s="299">
        <f>'将来負担比率（分子）の構造'!J$44</f>
        <v>43</v>
      </c>
      <c r="F63" s="299"/>
      <c r="G63" s="299"/>
      <c r="H63" s="299">
        <f>'将来負担比率（分子）の構造'!K$44</f>
        <v>43</v>
      </c>
      <c r="I63" s="299"/>
      <c r="J63" s="299"/>
      <c r="K63" s="299">
        <f>'将来負担比率（分子）の構造'!L$44</f>
        <v>30</v>
      </c>
      <c r="L63" s="299"/>
      <c r="M63" s="299"/>
      <c r="N63" s="299">
        <f>'将来負担比率（分子）の構造'!M$44</f>
        <v>22</v>
      </c>
      <c r="O63" s="299"/>
      <c r="P63" s="299"/>
    </row>
    <row r="64" spans="1:16" x14ac:dyDescent="0.15">
      <c r="A64" s="299" t="s">
        <v>69</v>
      </c>
      <c r="B64" s="299">
        <f>'将来負担比率（分子）の構造'!I$43</f>
        <v>12767</v>
      </c>
      <c r="C64" s="299"/>
      <c r="D64" s="299"/>
      <c r="E64" s="299">
        <f>'将来負担比率（分子）の構造'!J$43</f>
        <v>12741</v>
      </c>
      <c r="F64" s="299"/>
      <c r="G64" s="299"/>
      <c r="H64" s="299">
        <f>'将来負担比率（分子）の構造'!K$43</f>
        <v>12562</v>
      </c>
      <c r="I64" s="299"/>
      <c r="J64" s="299"/>
      <c r="K64" s="299">
        <f>'将来負担比率（分子）の構造'!L$43</f>
        <v>12198</v>
      </c>
      <c r="L64" s="299"/>
      <c r="M64" s="299"/>
      <c r="N64" s="299">
        <f>'将来負担比率（分子）の構造'!M$43</f>
        <v>12419</v>
      </c>
      <c r="O64" s="299"/>
      <c r="P64" s="299"/>
    </row>
    <row r="65" spans="1:16" x14ac:dyDescent="0.15">
      <c r="A65" s="299" t="s">
        <v>68</v>
      </c>
      <c r="B65" s="299">
        <f>'将来負担比率（分子）の構造'!I$42</f>
        <v>13</v>
      </c>
      <c r="C65" s="299"/>
      <c r="D65" s="299"/>
      <c r="E65" s="299">
        <f>'将来負担比率（分子）の構造'!J$42</f>
        <v>8</v>
      </c>
      <c r="F65" s="299"/>
      <c r="G65" s="299"/>
      <c r="H65" s="299">
        <f>'将来負担比率（分子）の構造'!K$42</f>
        <v>4</v>
      </c>
      <c r="I65" s="299"/>
      <c r="J65" s="299"/>
      <c r="K65" s="299" t="str">
        <f>'将来負担比率（分子）の構造'!L$42</f>
        <v>-</v>
      </c>
      <c r="L65" s="299"/>
      <c r="M65" s="299"/>
      <c r="N65" s="299" t="str">
        <f>'将来負担比率（分子）の構造'!M$42</f>
        <v>-</v>
      </c>
      <c r="O65" s="299"/>
      <c r="P65" s="299"/>
    </row>
    <row r="66" spans="1:16" x14ac:dyDescent="0.15">
      <c r="A66" s="299" t="s">
        <v>61</v>
      </c>
      <c r="B66" s="299">
        <f>'将来負担比率（分子）の構造'!I$41</f>
        <v>18019</v>
      </c>
      <c r="C66" s="299"/>
      <c r="D66" s="299"/>
      <c r="E66" s="299">
        <f>'将来負担比率（分子）の構造'!J$41</f>
        <v>18400</v>
      </c>
      <c r="F66" s="299"/>
      <c r="G66" s="299"/>
      <c r="H66" s="299">
        <f>'将来負担比率（分子）の構造'!K$41</f>
        <v>17382</v>
      </c>
      <c r="I66" s="299"/>
      <c r="J66" s="299"/>
      <c r="K66" s="299">
        <f>'将来負担比率（分子）の構造'!L$41</f>
        <v>16205</v>
      </c>
      <c r="L66" s="299"/>
      <c r="M66" s="299"/>
      <c r="N66" s="299">
        <f>'将来負担比率（分子）の構造'!M$41</f>
        <v>15126</v>
      </c>
      <c r="O66" s="299"/>
      <c r="P66" s="299"/>
    </row>
    <row r="67" spans="1:16" x14ac:dyDescent="0.15">
      <c r="A67" s="299" t="s">
        <v>95</v>
      </c>
      <c r="B67" s="299" t="e">
        <f>NA()</f>
        <v>#N/A</v>
      </c>
      <c r="C67" s="299">
        <f>IF(ISNUMBER('将来負担比率（分子）の構造'!I$53),IF('将来負担比率（分子）の構造'!I$53&lt;0,0,'将来負担比率（分子）の構造'!I$53),NA())</f>
        <v>8309</v>
      </c>
      <c r="D67" s="299" t="e">
        <f>NA()</f>
        <v>#N/A</v>
      </c>
      <c r="E67" s="299" t="e">
        <f>NA()</f>
        <v>#N/A</v>
      </c>
      <c r="F67" s="299">
        <f>IF(ISNUMBER('将来負担比率（分子）の構造'!J$53),IF('将来負担比率（分子）の構造'!J$53&lt;0,0,'将来負担比率（分子）の構造'!J$53),NA())</f>
        <v>7714</v>
      </c>
      <c r="G67" s="299" t="e">
        <f>NA()</f>
        <v>#N/A</v>
      </c>
      <c r="H67" s="299" t="e">
        <f>NA()</f>
        <v>#N/A</v>
      </c>
      <c r="I67" s="299">
        <f>IF(ISNUMBER('将来負担比率（分子）の構造'!K$53),IF('将来負担比率（分子）の構造'!K$53&lt;0,0,'将来負担比率（分子）の構造'!K$53),NA())</f>
        <v>6784</v>
      </c>
      <c r="J67" s="299" t="e">
        <f>NA()</f>
        <v>#N/A</v>
      </c>
      <c r="K67" s="299" t="e">
        <f>NA()</f>
        <v>#N/A</v>
      </c>
      <c r="L67" s="299">
        <f>IF(ISNUMBER('将来負担比率（分子）の構造'!L$53),IF('将来負担比率（分子）の構造'!L$53&lt;0,0,'将来負担比率（分子）の構造'!L$53),NA())</f>
        <v>5752</v>
      </c>
      <c r="M67" s="299" t="e">
        <f>NA()</f>
        <v>#N/A</v>
      </c>
      <c r="N67" s="299" t="e">
        <f>NA()</f>
        <v>#N/A</v>
      </c>
      <c r="O67" s="299">
        <f>IF(ISNUMBER('将来負担比率（分子）の構造'!M$53),IF('将来負担比率（分子）の構造'!M$53&lt;0,0,'将来負担比率（分子）の構造'!M$53),NA())</f>
        <v>5350</v>
      </c>
      <c r="P67" s="299" t="e">
        <f>NA()</f>
        <v>#N/A</v>
      </c>
    </row>
    <row r="70" spans="1:16" x14ac:dyDescent="0.15">
      <c r="A70" s="302" t="s">
        <v>124</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125</v>
      </c>
      <c r="B72" s="303">
        <f>基金残高に係る経年分析!F55</f>
        <v>2422</v>
      </c>
      <c r="C72" s="303">
        <f>基金残高に係る経年分析!G55</f>
        <v>2356</v>
      </c>
      <c r="D72" s="303">
        <f>基金残高に係る経年分析!H55</f>
        <v>2284</v>
      </c>
    </row>
    <row r="73" spans="1:16" x14ac:dyDescent="0.15">
      <c r="A73" s="301" t="s">
        <v>126</v>
      </c>
      <c r="B73" s="303">
        <f>基金残高に係る経年分析!F56</f>
        <v>54</v>
      </c>
      <c r="C73" s="303">
        <f>基金残高に係る経年分析!G56</f>
        <v>54</v>
      </c>
      <c r="D73" s="303" t="str">
        <f>基金残高に係る経年分析!H56</f>
        <v>-</v>
      </c>
    </row>
    <row r="74" spans="1:16" x14ac:dyDescent="0.15">
      <c r="A74" s="301" t="s">
        <v>128</v>
      </c>
      <c r="B74" s="303">
        <f>基金残高に係る経年分析!F57</f>
        <v>2362</v>
      </c>
      <c r="C74" s="303">
        <f>基金残高に係る経年分析!G57</f>
        <v>2444</v>
      </c>
      <c r="D74" s="303">
        <f>基金残高に係る経年分析!H57</f>
        <v>2448</v>
      </c>
    </row>
  </sheetData>
  <sheetProtection algorithmName="SHA-512" hashValue="s/no22olG4zf1fEVjxhHn6In8im0BxWWyH/8+E9K4Ed9oNOrXYTwsGdyAgSGBsNql6P6NrcihT8CRNNyfLnkZA==" saltValue="LOmKAuffUj6yXiqNgTl3v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2020-09-07T01:47:09Z</cp:lastPrinted>
  <dcterms:created xsi:type="dcterms:W3CDTF">2020-02-10T02:29:49Z</dcterms:created>
  <dcterms:modified xsi:type="dcterms:W3CDTF">2020-09-08T05:43:56Z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2020-03-18T09:32:22Z</vt:filetime>
  </property>
</Properties>
</file>