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8.11.9\home\01zaisei\▼財政状況資料集\11 R2-3 (R1年度決算)\05　市町村→県\12にかほ市○\"/>
    </mc:Choice>
  </mc:AlternateContent>
  <xr:revisionPtr revIDLastSave="0" documentId="13_ncr:1_{71016BF2-718D-424B-B8DD-0ECEDF69F711}"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102" i="12" l="1"/>
  <c r="AU88" i="12"/>
  <c r="AP88" i="12"/>
  <c r="AF88" i="12"/>
  <c r="AA74" i="12"/>
  <c r="AA75" i="12"/>
  <c r="AA73" i="12"/>
  <c r="AP6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34" i="10"/>
  <c r="AM34" i="10" l="1"/>
  <c r="AM35" i="10" s="1"/>
  <c r="BE34" i="10"/>
  <c r="BE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<sst xmlns="http://schemas.openxmlformats.org/spreadsheetml/2006/main" count="1106" uniqueCount="593">
  <si>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</si>
  <si>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</si>
  <si>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</si>
  <si>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</si>
  <si>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</si>
  <si>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</si>
  <si>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</si>
  <si>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</si>
  <si>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</si>
  <si>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</si>
  <si>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</si>
  <si>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</si>
  <si>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</si>
  <si>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</si>
  <si>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</si>
  <si>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</si>
  <si>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</si>
  <si>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</si>
  <si>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</si>
  <si>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</si>
  <si>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</si>
  <si>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</si>
  <si>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</si>
  <si>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</si>
  <si>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</si>
  <si>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</si>
  <si>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</si>
  <si>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</si>
  <si>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</si>
  <si>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</si>
  <si>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</si>
  <si>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</si>
  <si>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</si>
  <si>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</si>
  <si>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</si>
  <si>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</si>
  <si>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</si>
  <si>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</si>
  <si>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</si>
  <si>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</si>
  <si>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</si>
  <si>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</si>
  <si>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</si>
  <si>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</si>
  <si>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</si>
  <si>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</si>
  <si>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</si>
  <si>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</si>
  <si>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</si>
  <si>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</si>
  <si>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</si>
  <si>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</si>
  <si>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</si>
  <si>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</si>
  <si>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</si>
  <si>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</si>
  <si>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</si>
  <si>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</si>
  <si>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</si>
  <si>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</si>
  <si>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</si>
  <si>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</si>
  <si>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</si>
  <si>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</si>
  <si>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</si>
  <si>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</si>
  <si>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</si>
  <si>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</si>
  <si>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</si>
  <si>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</si>
  <si>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</si>
  <si>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</si>
  <si>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</si>
  <si>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</si>
  <si>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</si>
  <si>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</si>
  <si>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</si>
  <si>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</si>
  <si>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</si>
  <si>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</si>
  <si>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</si>
  <si>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</si>
  <si>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</si>
  <si>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</si>
  <si>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</si>
  <si>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</si>
  <si>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</si>
  <si>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</si>
  <si>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</si>
  <si>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</si>
  <si>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</si>
  <si>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</si>
  <si>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</si>
  <si>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</si>
  <si>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</si>
  <si>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</si>
  <si>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</si>
  <si>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</si>
  <si>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</si>
  <si>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</si>
  <si>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</si>
  <si>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</si>
  <si>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</si>
  <si>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</si>
  <si>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</si>
  <si>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</si>
  <si>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</si>
  <si>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</si>
  <si>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</si>
  <si>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</si>
  <si>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</si>
  <si>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</si>
  <si>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</si>
  <si>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</si>
  <si>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</si>
  <si>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</si>
  <si>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</si>
  <si>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</si>
  <si>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</si>
  <si>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</si>
  <si>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</si>
  <si>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</si>
  <si>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</si>
  <si>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</si>
  <si>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</si>
  <si>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</si>
  <si>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</si>
  <si>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</si>
  <si>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</si>
  <si>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</si>
  <si>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</si>
  <si>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</si>
  <si>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</si>
  <si>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</si>
  <si>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</si>
  <si>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</si>
  <si>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</si>
  <si>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</si>
  <si>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</si>
  <si>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</si>
  <si>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</si>
  <si>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</si>
  <si>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</si>
  <si>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</si>
  <si>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</si>
  <si>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</si>
  <si>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</si>
  <si>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</si>
  <si>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</si>
  <si>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</si>
  <si>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</si>
  <si>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</si>
  <si>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</si>
  <si>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</si>
  <si>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</si>
  <si>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</si>
  <si>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</si>
  <si>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</si>
  <si>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</si>
  <si>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</si>
  <si>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</si>
  <si>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</si>
  <si>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</si>
  <si>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</si>
  <si>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</si>
  <si>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</si>
  <si>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</si>
  <si>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</si>
  <si>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</si>
  <si>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</si>
  <si>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</si>
  <si>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</si>
  <si>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</si>
  <si>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</si>
  <si>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</si>
  <si>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</si>
  <si>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</si>
  <si>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</si>
  <si>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</si>
  <si>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</si>
  <si>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</si>
  <si>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</si>
  <si>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</si>
  <si>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</si>
  <si>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</si>
  <si>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</si>
  <si>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</si>
  <si>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</si>
  <si>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</si>
  <si>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</si>
  <si>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</si>
  <si>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</si>
  <si>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</si>
  <si>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</si>
  <si>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</si>
  <si>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</si>
  <si>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</si>
  <si>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</si>
  <si>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</si>
  <si>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</si>
  <si>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</si>
  <si>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</si>
  <si>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</si>
  <si>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</si>
  <si>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</si>
  <si>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</si>
  <si>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</si>
  <si>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</si>
  <si>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</si>
  <si>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</si>
  <si>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</si>
  <si>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</si>
  <si>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</si>
  <si>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</si>
  <si>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秋田県にかほ市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</si>
  <si>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</si>
  <si>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</si>
  <si>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</si>
  <si>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</si>
  <si>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</si>
  <si>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</si>
  <si>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</si>
  <si>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</si>
  <si>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</si>
  <si>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</si>
  <si>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</si>
  <si>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</si>
  <si>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</si>
  <si>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</si>
  <si>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</si>
  <si>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</si>
  <si>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</si>
  <si>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</si>
  <si>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</si>
  <si>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</si>
  <si>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</si>
  <si>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</si>
  <si>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</si>
  <si>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</si>
  <si>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</si>
  <si>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</si>
  <si>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</si>
  <si>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</si>
  <si>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</si>
  <si>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</si>
  <si>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</si>
  <si>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</si>
  <si>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</si>
  <si>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</si>
  <si>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</si>
  <si>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</si>
  <si>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</si>
  <si>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</si>
  <si>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</si>
  <si>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</si>
  <si>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</si>
  <si>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</si>
  <si>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</si>
  <si>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</si>
  <si>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</si>
  <si>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</si>
  <si>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</si>
  <si>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</si>
  <si>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</si>
  <si>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</si>
  <si>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</si>
  <si>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</si>
  <si>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</si>
  <si>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</si>
  <si>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</si>
  <si>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</si>
  <si>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</si>
  <si>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</si>
  <si>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</si>
  <si>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</si>
  <si>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</si>
  <si>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</si>
  <si>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</si>
  <si>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</si>
  <si>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</si>
  <si>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</si>
  <si>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</si>
  <si>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</si>
  <si>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</si>
  <si>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</si>
  <si>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</si>
  <si>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</si>
  <si>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</si>
  <si>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</si>
  <si>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</si>
  <si>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</si>
  <si>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</si>
  <si>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</si>
  <si>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</si>
  <si>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</si>
  <si>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</si>
  <si>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</si>
  <si>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</si>
  <si>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</si>
  <si>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</si>
  <si>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</si>
  <si>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</si>
  <si>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</si>
  <si>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</si>
  <si>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</si>
  <si>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</si>
  <si>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</si>
  <si>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</si>
  <si>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</si>
  <si>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</si>
  <si>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</si>
  <si>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</si>
  <si>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</si>
  <si>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</si>
  <si>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</si>
  <si>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</si>
  <si>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</si>
  <si>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</si>
  <si>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</si>
  <si>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</si>
  <si>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</si>
  <si>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</si>
  <si>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</si>
  <si>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</si>
  <si>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</si>
  <si>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</si>
  <si>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</si>
  <si>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</si>
  <si>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</si>
  <si>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</si>
  <si>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</si>
  <si>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</si>
  <si>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</si>
  <si>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</si>
  <si>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</si>
  <si>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</si>
  <si>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ガス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</si>
  <si>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</si>
  <si>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</si>
  <si>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</si>
  <si>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</si>
  <si>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</si>
  <si>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</si>
  <si>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</si>
  <si>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</si>
  <si>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</si>
  <si>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</si>
  <si>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</si>
  <si>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</si>
  <si>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</si>
  <si>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</si>
  <si>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</si>
  <si>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</si>
  <si>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</si>
  <si>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</si>
  <si>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</si>
  <si>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</si>
  <si>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</si>
  <si>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</si>
  <si>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</si>
  <si>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</si>
  <si>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</si>
  <si>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</si>
  <si>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</si>
  <si>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</si>
  <si>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</si>
  <si>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</si>
  <si>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</si>
  <si>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秋田県にかほ市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</si>
  <si>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</si>
  <si>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</si>
  <si>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</si>
  <si>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</si>
  <si>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</si>
  <si>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</si>
  <si>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</si>
  <si>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</si>
  <si>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</si>
  <si>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</si>
  <si>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</si>
  <si>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</si>
  <si>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</si>
  <si>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</si>
  <si>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</si>
  <si>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</si>
  <si>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</si>
  <si>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</si>
  <si>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</si>
  <si>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</si>
  <si>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</si>
  <si>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</si>
  <si>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</si>
  <si>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</si>
  <si>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</si>
  <si>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</si>
  <si>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</si>
  <si>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</si>
  <si>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</si>
  <si>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</si>
  <si>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</si>
  <si>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</si>
  <si>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</si>
  <si>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</si>
  <si>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</si>
  <si>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</si>
  <si>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ガス事業会計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</si>
  <si>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</si>
  <si>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</si>
  <si>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</si>
  <si>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</si>
  <si>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</si>
  <si>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</si>
  <si>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</si>
  <si>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</si>
  <si>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</si>
  <si>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</si>
  <si>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</si>
  <si>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</si>
  <si>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</si>
  <si>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</si>
  <si>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</si>
  <si>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</si>
  <si>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</si>
  <si>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</si>
  <si>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</si>
  <si>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</si>
  <si>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</si>
  <si>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</si>
  <si>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</si>
  <si>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</si>
  <si>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</si>
  <si>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</si>
  <si>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</si>
  <si>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</si>
  <si>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</si>
  <si>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</si>
  <si>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</si>
  <si>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</si>
  <si>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</si>
  <si>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</si>
  <si>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</si>
  <si>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</si>
  <si>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</si>
  <si>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</si>
  <si>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</si>
  <si>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</si>
  <si>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</si>
  <si>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</si>
  <si>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</si>
  <si>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</si>
  <si>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</si>
  <si>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</si>
  <si>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</si>
  <si>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</si>
  <si>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</si>
  <si>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</si>
  <si>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</si>
  <si>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</si>
  <si>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</si>
  <si>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</si>
  <si>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</si>
  <si>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</si>
  <si>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</si>
  <si>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</si>
  <si>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</si>
  <si>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</si>
  <si>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</si>
  <si>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</si>
  <si>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</si>
  <si>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</si>
  <si>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</si>
  <si>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</si>
  <si>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</si>
  <si>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</si>
  <si>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</si>
  <si>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</si>
  <si>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</si>
  <si>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</si>
  <si>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</si>
  <si>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</si>
  <si>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</si>
  <si>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</si>
  <si>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</si>
  <si>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</si>
  <si>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</si>
  <si>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</si>
  <si>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</si>
  <si>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</si>
  <si>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</si>
  <si>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</si>
  <si>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</si>
  <si>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</si>
  <si>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</si>
  <si>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</si>
  <si>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</si>
  <si>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</si>
  <si>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</si>
  <si>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</si>
  <si>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</si>
  <si>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</si>
  <si>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</si>
  <si>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</si>
  <si>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</si>
  <si>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</si>
  <si>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</si>
  <si>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</si>
  <si>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</si>
  <si>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</si>
  <si>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</si>
  <si>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</si>
  <si>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</si>
  <si>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</si>
  <si>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</si>
  <si>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</si>
  <si>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</si>
  <si>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</si>
  <si>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</si>
  <si>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</si>
  <si>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</si>
  <si>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</si>
  <si>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</si>
  <si>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</si>
  <si>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</si>
  <si>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</si>
  <si>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</si>
  <si>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</si>
  <si>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</si>
  <si>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</si>
  <si>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</si>
  <si>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</si>
  <si>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</si>
  <si>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</si>
  <si>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</si>
  <si>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</si>
  <si>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</si>
  <si>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</si>
  <si>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</si>
  <si>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</si>
  <si>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</si>
  <si>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</si>
  <si>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</si>
  <si>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</si>
  <si>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</si>
  <si>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</si>
  <si>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</si>
  <si>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</si>
  <si>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</si>
  <si>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</si>
  <si>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</si>
  <si>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</si>
  <si>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</si>
  <si>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</si>
  <si>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</si>
  <si>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3.96</t>
  </si>
  <si>
    <t>水道事業会計</t>
  </si>
  <si>
    <t>ガス事業会計</t>
  </si>
  <si>
    <t>一般会計</t>
  </si>
  <si>
    <t>公共下水道事業特別会計</t>
  </si>
  <si>
    <t>国民健康保険事業特別会計事業勘定</t>
  </si>
  <si>
    <t>国民健康保険事業特別会計施設勘定</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</si>
  <si>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</si>
  <si>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</si>
  <si>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</si>
  <si>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</si>
  <si>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</si>
  <si>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</si>
  <si>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</si>
  <si>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</si>
  <si>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</si>
  <si>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</si>
  <si>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</si>
  <si>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</si>
  <si>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</si>
  <si>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</si>
  <si>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</si>
  <si>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</si>
  <si>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ナド</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</si>
  <si>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</si>
  <si>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9">
      <t>イッパンカイケイ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</si>
  <si>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</si>
  <si>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6">
      <t>トクベツカイケイ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</si>
  <si>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7">
      <t>イッパンカイケイ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</si>
  <si>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21">
      <t>トクベツカイケイ</t>
    </rPh>
    <phoneticPr fontId="2"/>
  </si>
  <si>
    <t>-</t>
    <phoneticPr fontId="2"/>
  </si>
  <si>
    <t>-</t>
    <phoneticPr fontId="2"/>
  </si>
  <si>
    <t>にかほ市観光開発</t>
    <rPh sb="3" eb="4">
      <t>シ</t>
    </rPh>
    <rPh sb="4" eb="6">
      <t>カンコウ</t>
    </rPh>
    <rPh sb="6" eb="8">
      <t>カイハツ</t>
    </rPh>
    <phoneticPr fontId="2"/>
  </si>
  <si>
    <t>地域振興基金</t>
    <rPh sb="0" eb="6">
      <t>チイキシンコウキキン</t>
    </rPh>
    <phoneticPr fontId="5"/>
  </si>
  <si>
    <t>社会教育施設整備基金</t>
    <rPh sb="0" eb="10">
      <t>シャカイキョウイクシセツセイビキキン</t>
    </rPh>
    <phoneticPr fontId="5"/>
  </si>
  <si>
    <t>みらい創造基金</t>
    <rPh sb="3" eb="7">
      <t>ソウゾウキキン</t>
    </rPh>
    <phoneticPr fontId="5"/>
  </si>
  <si>
    <t>山﨑科学教育振興基金</t>
    <rPh sb="0" eb="10">
      <t>ヤマザキカガクキョウイクシンコウキキン</t>
    </rPh>
    <phoneticPr fontId="5"/>
  </si>
  <si>
    <t>白瀬南極探検隊記念館施設整備基金</t>
    <rPh sb="0" eb="9">
      <t>シラセナンキョクタンケンタイキネン</t>
    </rPh>
    <rPh sb="9" eb="10">
      <t>カン</t>
    </rPh>
    <rPh sb="10" eb="16">
      <t>シセツセイビキキン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</si>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</sst>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78864</c:v>
                </c:pt>
                <c:pt idx="2">
                  <c:v>85042</c:v>
                </c:pt>
                <c:pt idx="3">
                  <c:v>83774</c:v>
                </c:pt>
                <c:pt idx="4">
                  <c:v>132981</c:v>
                </c:pt>
              </c:numCache>
            </c:numRef>
          </c:val>
          <c:smooth val="0"/>
          <c:extLst>
            <c:ext xmlns:c16="http://schemas.microsoft.com/office/drawing/2014/chart" uri="{C3380CC4-5D6E-409C-BE32-E72D297353CC}">
              <c16:uniqueId val="{00000000-75E0-488C-9FC5-2657DC9DEA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161156</c:v>
                </c:pt>
                <c:pt idx="1">
                  <c:v>80031</c:v>
                </c:pt>
                <c:pt idx="2">
                  <c:v>75190</c:v>
                </c:pt>
                <c:pt idx="3">
                  <c:v>51754</c:v>
                </c:pt>
                <c:pt idx="4">
                  <c:v>62361</c:v>
                </c:pt>
              </c:numCache>
            </c:numRef>
          </c:val>
          <c:smooth val="0"/>
          <c:extLst>
            <c:ext xmlns:c16="http://schemas.microsoft.com/office/drawing/2014/chart" uri="{C3380CC4-5D6E-409C-BE32-E72D297353CC}">
              <c16:uniqueId val="{00000001-75E0-488C-9FC5-2657DC9DEA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2.72</c:v>
                </c:pt>
                <c:pt idx="1">
                  <c:v>2.4300000000000002</c:v>
                </c:pt>
                <c:pt idx="2">
                  <c:v>1.93</c:v>
                </c:pt>
                <c:pt idx="3">
                  <c:v>2.0699999999999998</c:v>
                </c:pt>
                <c:pt idx="4">
                  <c:v>2.59</c:v>
                </c:pt>
              </c:numCache>
            </c:numRef>
          </c:val>
          <c:extLst>
            <c:ext xmlns:c16="http://schemas.microsoft.com/office/drawing/2014/chart" uri="{C3380CC4-5D6E-409C-BE32-E72D297353CC}">
              <c16:uniqueId val="{00000000-3247-45B4-92D2-D18EB306F6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26.54</c:v>
                </c:pt>
                <c:pt idx="1">
                  <c:v>25.86</c:v>
                </c:pt>
                <c:pt idx="2">
                  <c:v>25.42</c:v>
                </c:pt>
                <c:pt idx="3">
                  <c:v>24.86</c:v>
                </c:pt>
                <c:pt idx="4">
                  <c:v>20.73</c:v>
                </c:pt>
              </c:numCache>
            </c:numRef>
          </c:val>
          <c:extLst>
            <c:ext xmlns:c16="http://schemas.microsoft.com/office/drawing/2014/chart" uri="{C3380CC4-5D6E-409C-BE32-E72D297353CC}">
              <c16:uniqueId val="{00000001-3247-45B4-92D2-D18EB306F6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9.0299999999999994</c:v>
                </c:pt>
                <c:pt idx="1">
                  <c:v>6.87</c:v>
                </c:pt>
                <c:pt idx="2">
                  <c:v>8.1199999999999992</c:v>
                </c:pt>
                <c:pt idx="3">
                  <c:v>5.73</c:v>
                </c:pt>
                <c:pt idx="4">
                  <c:v>-3.96</c:v>
                </c:pt>
              </c:numCache>
            </c:numRef>
          </c:val>
          <c:smooth val="0"/>
          <c:extLst>
            <c:ext xmlns:c16="http://schemas.microsoft.com/office/drawing/2014/chart" uri="{C3380CC4-5D6E-409C-BE32-E72D297353CC}">
              <c16:uniqueId val="{00000002-3247-45B4-92D2-D18EB306F6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00-4DC8-92C4-CABCE78453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00-4DC8-92C4-CABCE784536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2-B700-4DC8-92C4-CABCE784536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7.0000000000000007E-2</c:v>
                </c:pt>
                <c:pt idx="6">
                  <c:v>#N/A</c:v>
                </c:pt>
                <c:pt idx="7">
                  <c:v>0.03</c:v>
                </c:pt>
                <c:pt idx="8">
                  <c:v>#N/A</c:v>
                </c:pt>
                <c:pt idx="9">
                  <c:v>0.08</c:v>
                </c:pt>
              </c:numCache>
            </c:numRef>
          </c:val>
          <c:extLst>
            <c:ext xmlns:c16="http://schemas.microsoft.com/office/drawing/2014/chart" uri="{C3380CC4-5D6E-409C-BE32-E72D297353CC}">
              <c16:uniqueId val="{00000003-B700-4DC8-92C4-CABCE7845365}"/>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0.14000000000000001</c:v>
                </c:pt>
                <c:pt idx="4">
                  <c:v>#N/A</c:v>
                </c:pt>
                <c:pt idx="5">
                  <c:v>0.11</c:v>
                </c:pt>
                <c:pt idx="6">
                  <c:v>#N/A</c:v>
                </c:pt>
                <c:pt idx="7">
                  <c:v>0.17</c:v>
                </c:pt>
                <c:pt idx="8">
                  <c:v>#N/A</c:v>
                </c:pt>
                <c:pt idx="9">
                  <c:v>0.18</c:v>
                </c:pt>
              </c:numCache>
            </c:numRef>
          </c:val>
          <c:extLst>
            <c:ext xmlns:c16="http://schemas.microsoft.com/office/drawing/2014/chart" uri="{C3380CC4-5D6E-409C-BE32-E72D297353CC}">
              <c16:uniqueId val="{00000004-B700-4DC8-92C4-CABCE7845365}"/>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0.32</c:v>
                </c:pt>
                <c:pt idx="4">
                  <c:v>#N/A</c:v>
                </c:pt>
                <c:pt idx="5">
                  <c:v>0.25</c:v>
                </c:pt>
                <c:pt idx="6">
                  <c:v>#N/A</c:v>
                </c:pt>
                <c:pt idx="7">
                  <c:v>0.37</c:v>
                </c:pt>
                <c:pt idx="8">
                  <c:v>#N/A</c:v>
                </c:pt>
                <c:pt idx="9">
                  <c:v>0.19</c:v>
                </c:pt>
              </c:numCache>
            </c:numRef>
          </c:val>
          <c:extLst>
            <c:ext xmlns:c16="http://schemas.microsoft.com/office/drawing/2014/chart" uri="{C3380CC4-5D6E-409C-BE32-E72D297353CC}">
              <c16:uniqueId val="{00000005-B700-4DC8-92C4-CABCE784536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0.27</c:v>
                </c:pt>
                <c:pt idx="4">
                  <c:v>#N/A</c:v>
                </c:pt>
                <c:pt idx="5">
                  <c:v>0.22</c:v>
                </c:pt>
                <c:pt idx="6">
                  <c:v>#N/A</c:v>
                </c:pt>
                <c:pt idx="7">
                  <c:v>0.26</c:v>
                </c:pt>
                <c:pt idx="8">
                  <c:v>#N/A</c:v>
                </c:pt>
                <c:pt idx="9">
                  <c:v>0.28000000000000003</c:v>
                </c:pt>
              </c:numCache>
            </c:numRef>
          </c:val>
          <c:extLst>
            <c:ext xmlns:c16="http://schemas.microsoft.com/office/drawing/2014/chart" uri="{C3380CC4-5D6E-409C-BE32-E72D297353CC}">
              <c16:uniqueId val="{00000006-B700-4DC8-92C4-CABCE78453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2.72</c:v>
                </c:pt>
                <c:pt idx="2">
                  <c:v>#N/A</c:v>
                </c:pt>
                <c:pt idx="3">
                  <c:v>2.4300000000000002</c:v>
                </c:pt>
                <c:pt idx="4">
                  <c:v>#N/A</c:v>
                </c:pt>
                <c:pt idx="5">
                  <c:v>1.92</c:v>
                </c:pt>
                <c:pt idx="6">
                  <c:v>#N/A</c:v>
                </c:pt>
                <c:pt idx="7">
                  <c:v>2.06</c:v>
                </c:pt>
                <c:pt idx="8">
                  <c:v>#N/A</c:v>
                </c:pt>
                <c:pt idx="9">
                  <c:v>2.58</c:v>
                </c:pt>
              </c:numCache>
            </c:numRef>
          </c:val>
          <c:extLst>
            <c:ext xmlns:c16="http://schemas.microsoft.com/office/drawing/2014/chart" uri="{C3380CC4-5D6E-409C-BE32-E72D297353CC}">
              <c16:uniqueId val="{00000007-B700-4DC8-92C4-CABCE7845365}"/>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0.37</c:v>
                </c:pt>
                <c:pt idx="2">
                  <c:v>#N/A</c:v>
                </c:pt>
                <c:pt idx="3">
                  <c:v>0.28000000000000003</c:v>
                </c:pt>
                <c:pt idx="4">
                  <c:v>#N/A</c:v>
                </c:pt>
                <c:pt idx="5">
                  <c:v>1.01</c:v>
                </c:pt>
                <c:pt idx="6">
                  <c:v>#N/A</c:v>
                </c:pt>
                <c:pt idx="7">
                  <c:v>1.34</c:v>
                </c:pt>
                <c:pt idx="8">
                  <c:v>#N/A</c:v>
                </c:pt>
                <c:pt idx="9">
                  <c:v>5.71</c:v>
                </c:pt>
              </c:numCache>
            </c:numRef>
          </c:val>
          <c:extLst>
            <c:ext xmlns:c16="http://schemas.microsoft.com/office/drawing/2014/chart" uri="{C3380CC4-5D6E-409C-BE32-E72D297353CC}">
              <c16:uniqueId val="{00000008-B700-4DC8-92C4-CABCE78453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3.96</c:v>
                </c:pt>
                <c:pt idx="2">
                  <c:v>#N/A</c:v>
                </c:pt>
                <c:pt idx="3">
                  <c:v>3.39</c:v>
                </c:pt>
                <c:pt idx="4">
                  <c:v>#N/A</c:v>
                </c:pt>
                <c:pt idx="5">
                  <c:v>4.3499999999999996</c:v>
                </c:pt>
                <c:pt idx="6">
                  <c:v>#N/A</c:v>
                </c:pt>
                <c:pt idx="7">
                  <c:v>5.23</c:v>
                </c:pt>
                <c:pt idx="8">
                  <c:v>#N/A</c:v>
                </c:pt>
                <c:pt idx="9">
                  <c:v>5.84</c:v>
                </c:pt>
              </c:numCache>
            </c:numRef>
          </c:val>
          <c:extLst>
            <c:ext xmlns:c16="http://schemas.microsoft.com/office/drawing/2014/chart" uri="{C3380CC4-5D6E-409C-BE32-E72D297353CC}">
              <c16:uniqueId val="{00000009-B700-4DC8-92C4-CABCE78453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1742</c:v>
                </c:pt>
                <c:pt idx="5">
                  <c:v>1798</c:v>
                </c:pt>
                <c:pt idx="8">
                  <c:v>1877</c:v>
                </c:pt>
                <c:pt idx="11">
                  <c:v>1884</c:v>
                </c:pt>
                <c:pt idx="14">
                  <c:v>1860</c:v>
                </c:pt>
              </c:numCache>
            </c:numRef>
          </c:val>
          <c:extLst>
            <c:ext xmlns:c16="http://schemas.microsoft.com/office/drawing/2014/chart" uri="{C3380CC4-5D6E-409C-BE32-E72D297353CC}">
              <c16:uniqueId val="{00000000-20EB-4C66-8528-C98FA3F5F7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EB-4C66-8528-C98FA3F5F7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4</c:v>
                </c:pt>
                <c:pt idx="9">
                  <c:v>0</c:v>
                </c:pt>
                <c:pt idx="12">
                  <c:v>0</c:v>
                </c:pt>
              </c:numCache>
            </c:numRef>
          </c:val>
          <c:extLst>
            <c:ext xmlns:c16="http://schemas.microsoft.com/office/drawing/2014/chart" uri="{C3380CC4-5D6E-409C-BE32-E72D297353CC}">
              <c16:uniqueId val="{00000002-20EB-4C66-8528-C98FA3F5F7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12</c:v>
                </c:pt>
                <c:pt idx="6">
                  <c:v>13</c:v>
                </c:pt>
                <c:pt idx="9">
                  <c:v>9</c:v>
                </c:pt>
                <c:pt idx="12">
                  <c:v>9</c:v>
                </c:pt>
              </c:numCache>
            </c:numRef>
          </c:val>
          <c:extLst>
            <c:ext xmlns:c16="http://schemas.microsoft.com/office/drawing/2014/chart" uri="{C3380CC4-5D6E-409C-BE32-E72D297353CC}">
              <c16:uniqueId val="{00000003-20EB-4C66-8528-C98FA3F5F7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651</c:v>
                </c:pt>
                <c:pt idx="3">
                  <c:v>651</c:v>
                </c:pt>
                <c:pt idx="6">
                  <c:v>740</c:v>
                </c:pt>
                <c:pt idx="9">
                  <c:v>799</c:v>
                </c:pt>
                <c:pt idx="12">
                  <c:v>757</c:v>
                </c:pt>
              </c:numCache>
            </c:numRef>
          </c:val>
          <c:extLst>
            <c:ext xmlns:c16="http://schemas.microsoft.com/office/drawing/2014/chart" uri="{C3380CC4-5D6E-409C-BE32-E72D297353CC}">
              <c16:uniqueId val="{00000004-20EB-4C66-8528-C98FA3F5F7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EB-4C66-8528-C98FA3F5F7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EB-4C66-8528-C98FA3F5F7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1780</c:v>
                </c:pt>
                <c:pt idx="3">
                  <c:v>1812</c:v>
                </c:pt>
                <c:pt idx="6">
                  <c:v>1904</c:v>
                </c:pt>
                <c:pt idx="9">
                  <c:v>1786</c:v>
                </c:pt>
                <c:pt idx="12">
                  <c:v>1636</c:v>
                </c:pt>
              </c:numCache>
            </c:numRef>
          </c:val>
          <c:extLst>
            <c:ext xmlns:c16="http://schemas.microsoft.com/office/drawing/2014/chart" uri="{C3380CC4-5D6E-409C-BE32-E72D297353CC}">
              <c16:uniqueId val="{00000007-20EB-4C66-8528-C98FA3F5F7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724</c:v>
                </c:pt>
                <c:pt idx="2">
                  <c:v>#N/A</c:v>
                </c:pt>
                <c:pt idx="3">
                  <c:v>#N/A</c:v>
                </c:pt>
                <c:pt idx="4">
                  <c:v>682</c:v>
                </c:pt>
                <c:pt idx="5">
                  <c:v>#N/A</c:v>
                </c:pt>
                <c:pt idx="6">
                  <c:v>#N/A</c:v>
                </c:pt>
                <c:pt idx="7">
                  <c:v>784</c:v>
                </c:pt>
                <c:pt idx="8">
                  <c:v>#N/A</c:v>
                </c:pt>
                <c:pt idx="9">
                  <c:v>#N/A</c:v>
                </c:pt>
                <c:pt idx="10">
                  <c:v>710</c:v>
                </c:pt>
                <c:pt idx="11">
                  <c:v>#N/A</c:v>
                </c:pt>
                <c:pt idx="12">
                  <c:v>#N/A</c:v>
                </c:pt>
                <c:pt idx="13">
                  <c:v>542</c:v>
                </c:pt>
                <c:pt idx="14">
                  <c:v>#N/A</c:v>
                </c:pt>
              </c:numCache>
            </c:numRef>
          </c:val>
          <c:smooth val="0"/>
          <c:extLst>
            <c:ext xmlns:c16="http://schemas.microsoft.com/office/drawing/2014/chart" uri="{C3380CC4-5D6E-409C-BE32-E72D297353CC}">
              <c16:uniqueId val="{00000008-20EB-4C66-8528-C98FA3F5F7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21618</c:v>
                </c:pt>
                <c:pt idx="5">
                  <c:v>21239</c:v>
                </c:pt>
                <c:pt idx="8">
                  <c:v>20657</c:v>
                </c:pt>
                <c:pt idx="11">
                  <c:v>20188</c:v>
                </c:pt>
                <c:pt idx="14">
                  <c:v>19358</c:v>
                </c:pt>
              </c:numCache>
            </c:numRef>
          </c:val>
          <c:extLst>
            <c:ext xmlns:c16="http://schemas.microsoft.com/office/drawing/2014/chart" uri="{C3380CC4-5D6E-409C-BE32-E72D297353CC}">
              <c16:uniqueId val="{00000000-3541-403C-93A7-027EA2C10C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363</c:v>
                </c:pt>
                <c:pt idx="5">
                  <c:v>324</c:v>
                </c:pt>
                <c:pt idx="8">
                  <c:v>265</c:v>
                </c:pt>
                <c:pt idx="11">
                  <c:v>218</c:v>
                </c:pt>
                <c:pt idx="14">
                  <c:v>203</c:v>
                </c:pt>
              </c:numCache>
            </c:numRef>
          </c:val>
          <c:extLst>
            <c:ext xmlns:c16="http://schemas.microsoft.com/office/drawing/2014/chart" uri="{C3380CC4-5D6E-409C-BE32-E72D297353CC}">
              <c16:uniqueId val="{00000001-3541-403C-93A7-027EA2C10C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3488</c:v>
                </c:pt>
                <c:pt idx="5">
                  <c:v>3474</c:v>
                </c:pt>
                <c:pt idx="8">
                  <c:v>3486</c:v>
                </c:pt>
                <c:pt idx="11">
                  <c:v>3437</c:v>
                </c:pt>
                <c:pt idx="14">
                  <c:v>3236</c:v>
                </c:pt>
              </c:numCache>
            </c:numRef>
          </c:val>
          <c:extLst>
            <c:ext xmlns:c16="http://schemas.microsoft.com/office/drawing/2014/chart" uri="{C3380CC4-5D6E-409C-BE32-E72D297353CC}">
              <c16:uniqueId val="{00000002-3541-403C-93A7-027EA2C10C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41-403C-93A7-027EA2C10C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41-403C-93A7-027EA2C10C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41-403C-93A7-027EA2C10C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1992</c:v>
                </c:pt>
                <c:pt idx="3">
                  <c:v>1831</c:v>
                </c:pt>
                <c:pt idx="6">
                  <c:v>1726</c:v>
                </c:pt>
                <c:pt idx="9">
                  <c:v>1627</c:v>
                </c:pt>
                <c:pt idx="12">
                  <c:v>1586</c:v>
                </c:pt>
              </c:numCache>
            </c:numRef>
          </c:val>
          <c:extLst>
            <c:ext xmlns:c16="http://schemas.microsoft.com/office/drawing/2014/chart" uri="{C3380CC4-5D6E-409C-BE32-E72D297353CC}">
              <c16:uniqueId val="{00000006-3541-403C-93A7-027EA2C10C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c:v>
                </c:pt>
                <c:pt idx="3">
                  <c:v>43</c:v>
                </c:pt>
                <c:pt idx="6">
                  <c:v>30</c:v>
                </c:pt>
                <c:pt idx="9">
                  <c:v>22</c:v>
                </c:pt>
                <c:pt idx="12">
                  <c:v>13</c:v>
                </c:pt>
              </c:numCache>
            </c:numRef>
          </c:val>
          <c:extLst>
            <c:ext xmlns:c16="http://schemas.microsoft.com/office/drawing/2014/chart" uri="{C3380CC4-5D6E-409C-BE32-E72D297353CC}">
              <c16:uniqueId val="{00000007-3541-403C-93A7-027EA2C10C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12741</c:v>
                </c:pt>
                <c:pt idx="3">
                  <c:v>12562</c:v>
                </c:pt>
                <c:pt idx="6">
                  <c:v>12198</c:v>
                </c:pt>
                <c:pt idx="9">
                  <c:v>12419</c:v>
                </c:pt>
                <c:pt idx="12">
                  <c:v>12461</c:v>
                </c:pt>
              </c:numCache>
            </c:numRef>
          </c:val>
          <c:extLst>
            <c:ext xmlns:c16="http://schemas.microsoft.com/office/drawing/2014/chart" uri="{C3380CC4-5D6E-409C-BE32-E72D297353CC}">
              <c16:uniqueId val="{00000008-3541-403C-93A7-027EA2C10C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9-3541-403C-93A7-027EA2C10C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18400</c:v>
                </c:pt>
                <c:pt idx="3">
                  <c:v>17382</c:v>
                </c:pt>
                <c:pt idx="6">
                  <c:v>16205</c:v>
                </c:pt>
                <c:pt idx="9">
                  <c:v>15126</c:v>
                </c:pt>
                <c:pt idx="12">
                  <c:v>14478</c:v>
                </c:pt>
              </c:numCache>
            </c:numRef>
          </c:val>
          <c:extLst>
            <c:ext xmlns:c16="http://schemas.microsoft.com/office/drawing/2014/chart" uri="{C3380CC4-5D6E-409C-BE32-E72D297353CC}">
              <c16:uniqueId val="{0000000A-3541-403C-93A7-027EA2C10C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7714</c:v>
                </c:pt>
                <c:pt idx="2">
                  <c:v>#N/A</c:v>
                </c:pt>
                <c:pt idx="3">
                  <c:v>#N/A</c:v>
                </c:pt>
                <c:pt idx="4">
                  <c:v>6784</c:v>
                </c:pt>
                <c:pt idx="5">
                  <c:v>#N/A</c:v>
                </c:pt>
                <c:pt idx="6">
                  <c:v>#N/A</c:v>
                </c:pt>
                <c:pt idx="7">
                  <c:v>5752</c:v>
                </c:pt>
                <c:pt idx="8">
                  <c:v>#N/A</c:v>
                </c:pt>
                <c:pt idx="9">
                  <c:v>#N/A</c:v>
                </c:pt>
                <c:pt idx="10">
                  <c:v>5350</c:v>
                </c:pt>
                <c:pt idx="11">
                  <c:v>#N/A</c:v>
                </c:pt>
                <c:pt idx="12">
                  <c:v>#N/A</c:v>
                </c:pt>
                <c:pt idx="13">
                  <c:v>5740</c:v>
                </c:pt>
                <c:pt idx="14">
                  <c:v>#N/A</c:v>
                </c:pt>
              </c:numCache>
            </c:numRef>
          </c:val>
          <c:smooth val="0"/>
          <c:extLst>
            <c:ext xmlns:c16="http://schemas.microsoft.com/office/drawing/2014/chart" uri="{C3380CC4-5D6E-409C-BE32-E72D297353CC}">
              <c16:uniqueId val="{0000000B-3541-403C-93A7-027EA2C10C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2356</c:v>
                </c:pt>
                <c:pt idx="1">
                  <c:v>2284</c:v>
                </c:pt>
                <c:pt idx="2">
                  <c:v>1880</c:v>
                </c:pt>
              </c:numCache>
            </c:numRef>
          </c:val>
          <c:extLst>
            <c:ext xmlns:c16="http://schemas.microsoft.com/office/drawing/2014/chart" uri="{C3380CC4-5D6E-409C-BE32-E72D297353CC}">
              <c16:uniqueId val="{00000000-E1C4-4920-B26C-70BA7485BD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0</c:v>
                </c:pt>
                <c:pt idx="2">
                  <c:v>0</c:v>
                </c:pt>
              </c:numCache>
            </c:numRef>
          </c:val>
          <c:extLst>
            <c:ext xmlns:c16="http://schemas.microsoft.com/office/drawing/2014/chart" uri="{C3380CC4-5D6E-409C-BE32-E72D297353CC}">
              <c16:uniqueId val="{00000001-E1C4-4920-B26C-70BA7485BD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2444</c:v>
                </c:pt>
                <c:pt idx="1">
                  <c:v>2448</c:v>
                </c:pt>
                <c:pt idx="2">
                  <c:v>2644</c:v>
                </c:pt>
              </c:numCache>
            </c:numRef>
          </c:val>
          <c:extLst>
            <c:ext xmlns:c16="http://schemas.microsoft.com/office/drawing/2014/chart" uri="{C3380CC4-5D6E-409C-BE32-E72D297353CC}">
              <c16:uniqueId val="{00000002-E1C4-4920-B26C-70BA7485BD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年間は横ばいの状況が続き元年度は前年度より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ポイント低下し、類似団体平均も下回っている。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基準財政収入額においては、製造業の業績低下に伴い法人市民税が減少したほか、地価の下落や償却資産の減価償却などにより固定資産税が減少したことが主な要因であると考えられる。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現状の動向では、人口減少やコロナ禍に端を発する世界的な景気の悪化により大幅な増収は考えられず、今後も厳しい財政運営が予想される。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企業誘致による雇用や外国人材の受入、子育て支援などによる人口減少対策を最優先課題とし、将来的な財政基盤の強化に努める。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年度以降上がり続けていたが、元年度は前年度比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暖冬の影響による維持補修費（除排雪関連経費）の減、償還終了による公債費の減など、経常的経費が減少したことが、主な要因として挙げられる。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今後も人口減少が進むことや</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の合併算定替えの段階的縮減による普通交付税の減少などにより、財政規模は縮小していく中で公共施設の維持管理費や社会保障費は増加傾向にあることから、人件費、扶助費、公債費等の経常費用の抑制に努め、比率の改善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170180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0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170180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0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60</xdr:row>
      <xdr:rowOff>121920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2553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163322</xdr:rowOff>
    </xdr:from>
    <xdr:to>
      <xdr:col>11</xdr:col>
      <xdr:colOff>31750</xdr:colOff>
      <xdr:row>59</xdr:row>
      <xdr:rowOff>109982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993597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59182</xdr:rowOff>
    </xdr:from>
    <xdr:to>
      <xdr:col>11</xdr:col>
      <xdr:colOff>82550</xdr:colOff>
      <xdr:row>59</xdr:row>
      <xdr:rowOff>160782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170959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112522</xdr:rowOff>
    </xdr:from>
    <xdr:to>
      <xdr:col>7</xdr:col>
      <xdr:colOff>31750</xdr:colOff>
      <xdr:row>58</xdr:row>
      <xdr:rowOff>42672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52849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18,387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％）上回り、前年度比</a:t>
          </a:r>
          <a:r>
            <a:rPr kumimoji="1" lang="en-US" altLang="ja-JP" sz="1200">
              <a:latin typeface="ＭＳ Ｐゴシック" panose="020B0600070205080204" pitchFamily="50" charset="-128"/>
              <a:ea typeface="ＭＳ Ｐゴシック" panose="020B0600070205080204" pitchFamily="50" charset="-128"/>
            </a:rPr>
            <a:t>15,154</a:t>
          </a:r>
          <a:r>
            <a:rPr kumimoji="1" lang="ja-JP" altLang="en-US" sz="1200">
              <a:latin typeface="ＭＳ Ｐゴシック" panose="020B0600070205080204" pitchFamily="50" charset="-128"/>
              <a:ea typeface="ＭＳ Ｐゴシック" panose="020B0600070205080204" pitchFamily="50" charset="-128"/>
            </a:rPr>
            <a:t>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退職手当支給事務に係る調整負担金が減少したことにより人件費は減少しているが、ふるさと納税の増収に伴う返礼品及び事務費、旧上郷小学校利活用事業や風力発電施設ゾーニング事業により物件費が増加したこと、また、人口減少も</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人当たりの決算額が増加した要因として挙げられる。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き、事務事業の効率化を進め、行政経費の抑制を図るとともに、「にかほ市公共施設等総合管理計画」を基本とした公共施設の統廃合、計画的改修による管理運営費用等経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24695</xdr:rowOff>
    </xdr:from>
    <xdr:to>
      <xdr:col>23</xdr:col>
      <xdr:colOff>133350</xdr:colOff>
      <xdr:row>84</xdr:row>
      <xdr:rowOff>146583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26495"/>
          <a:ext cx="838200" cy="1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98724</xdr:rowOff>
    </xdr:from>
    <xdr:to>
      <xdr:col>19</xdr:col>
      <xdr:colOff>133350</xdr:colOff>
      <xdr:row>84</xdr:row>
      <xdr:rowOff>24695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9074"/>
          <a:ext cx="889000" cy="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47118</xdr:rowOff>
    </xdr:from>
    <xdr:to>
      <xdr:col>15</xdr:col>
      <xdr:colOff>82550</xdr:colOff>
      <xdr:row>83</xdr:row>
      <xdr:rowOff>98724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7468"/>
          <a:ext cx="8890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47118</xdr:rowOff>
    </xdr:from>
    <xdr:to>
      <xdr:col>11</xdr:col>
      <xdr:colOff>31750</xdr:colOff>
      <xdr:row>83</xdr:row>
      <xdr:rowOff>56432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77468"/>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27370</xdr:rowOff>
    </xdr:from>
    <xdr:to>
      <xdr:col>7</xdr:col>
      <xdr:colOff>31750</xdr:colOff>
      <xdr:row>82</xdr:row>
      <xdr:rowOff>128970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139147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95783</xdr:rowOff>
    </xdr:from>
    <xdr:to>
      <xdr:col>23</xdr:col>
      <xdr:colOff>184150</xdr:colOff>
      <xdr:row>85</xdr:row>
      <xdr:rowOff>25933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67860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6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145345</xdr:rowOff>
    </xdr:from>
    <xdr:to>
      <xdr:col>19</xdr:col>
      <xdr:colOff>184150</xdr:colOff>
      <xdr:row>84</xdr:row>
      <xdr:rowOff>75495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60272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47924</xdr:rowOff>
    </xdr:from>
    <xdr:to>
      <xdr:col>15</xdr:col>
      <xdr:colOff>133350</xdr:colOff>
      <xdr:row>83</xdr:row>
      <xdr:rowOff>149524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134301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167768</xdr:rowOff>
    </xdr:from>
    <xdr:to>
      <xdr:col>11</xdr:col>
      <xdr:colOff>82550</xdr:colOff>
      <xdr:row>83</xdr:row>
      <xdr:rowOff>97918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82695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5632</xdr:rowOff>
    </xdr:from>
    <xdr:to>
      <xdr:col>7</xdr:col>
      <xdr:colOff>31750</xdr:colOff>
      <xdr:row>83</xdr:row>
      <xdr:rowOff>107232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92009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ポイント下回り、全国市平均も</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年度は国家公務員の時限的な給料改定特例法による地方への削減要請に応じなかった形であるが、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年度は措置が終了したことにより減少した。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年度以降については、自主削減努力により低水準で推移している。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今後も、国や他団体の動向を考慮した上で本市の実情に合った給与水準となるよう引き続き適正化に努める。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166007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0017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166007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638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81</xdr:row>
      <xdr:rowOff>62593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638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131536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人増加し、類似団体平均も</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人上回っている。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類似団体平均より職員数が多くなっているのは、消防業務を市単独で行っており、職員数に消防職員が含まれているためである。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にかほ市行財政改革大綱」に基づき、新規採用者を退職者数以下として徹底した定員管理を実施しており、現状では同大綱の目標数値を達成している。今後も職員数は減少するものの人口減少に歯止めがかからないため、数値はほぼ横ばいで推移すると考えられる。サービス低下に繋がらないよう年齢構成のバランスに配慮しながら適正な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125458</xdr:rowOff>
    </xdr:from>
    <xdr:to>
      <xdr:col>81</xdr:col>
      <xdr:colOff>44450</xdr:colOff>
      <xdr:row>63</xdr:row>
      <xdr:rowOff>84999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5358"/>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125458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2261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77198</xdr:rowOff>
    </xdr:from>
    <xdr:to>
      <xdr:col>72</xdr:col>
      <xdr:colOff>203200</xdr:colOff>
      <xdr:row>62</xdr:row>
      <xdr:rowOff>92710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0709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77198</xdr:rowOff>
    </xdr:from>
    <xdr:to>
      <xdr:col>68</xdr:col>
      <xdr:colOff>152400</xdr:colOff>
      <xdr:row>62</xdr:row>
      <xdr:rowOff>118563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0709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147774</xdr:rowOff>
    </xdr:from>
    <xdr:to>
      <xdr:col>64</xdr:col>
      <xdr:colOff>152400</xdr:colOff>
      <xdr:row>60</xdr:row>
      <xdr:rowOff>77924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88101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34199</xdr:rowOff>
    </xdr:from>
    <xdr:to>
      <xdr:col>81</xdr:col>
      <xdr:colOff>95250</xdr:colOff>
      <xdr:row>63</xdr:row>
      <xdr:rowOff>135799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6276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0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74658</xdr:rowOff>
    </xdr:from>
    <xdr:to>
      <xdr:col>77</xdr:col>
      <xdr:colOff>95250</xdr:colOff>
      <xdr:row>63</xdr:row>
      <xdr:rowOff>4808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161035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26398</xdr:rowOff>
    </xdr:from>
    <xdr:to>
      <xdr:col>68</xdr:col>
      <xdr:colOff>203200</xdr:colOff>
      <xdr:row>62</xdr:row>
      <xdr:rowOff>127998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112775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67763</xdr:rowOff>
    </xdr:from>
    <xdr:to>
      <xdr:col>64</xdr:col>
      <xdr:colOff>152400</xdr:colOff>
      <xdr:row>62</xdr:row>
      <xdr:rowOff>169363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154140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標準財政規模は縮小しているが、償還終了による公債費の減等が比率改善の要因として挙げられる。継続して行ってきた事業規模の適正化と地方債発行の精査、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年度から実施している任意繰上償還により、ピーク時の</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％）に比べて着実に減少してきている。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今後も財政状況を勘案しながら地方債の発行を抑制し、公債費負担の健全化に努める。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228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162137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154094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30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138006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27533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a:t>
          </a:r>
          <a:r>
            <a:rPr kumimoji="1" lang="en-US" altLang="ja-JP" sz="1050">
              <a:latin typeface="ＭＳ Ｐゴシック" panose="020B0600070205080204" pitchFamily="50" charset="-128"/>
              <a:ea typeface="ＭＳ Ｐゴシック" panose="020B0600070205080204" pitchFamily="50" charset="-128"/>
            </a:rPr>
            <a:t>64.2</a:t>
          </a:r>
          <a:r>
            <a:rPr kumimoji="1" lang="ja-JP" altLang="en-US" sz="1050">
              <a:latin typeface="ＭＳ Ｐゴシック" panose="020B0600070205080204" pitchFamily="50" charset="-128"/>
              <a:ea typeface="ＭＳ Ｐゴシック" panose="020B0600070205080204" pitchFamily="50" charset="-128"/>
            </a:rPr>
            <a:t>ポイント上回っており、前年度から</a:t>
          </a:r>
          <a:r>
            <a:rPr kumimoji="1" lang="en-US" altLang="ja-JP" sz="1050">
              <a:latin typeface="ＭＳ Ｐゴシック" panose="020B0600070205080204" pitchFamily="50" charset="-128"/>
              <a:ea typeface="ＭＳ Ｐゴシック" panose="020B0600070205080204" pitchFamily="50" charset="-128"/>
            </a:rPr>
            <a:t>6.4</a:t>
          </a:r>
          <a:r>
            <a:rPr kumimoji="1" lang="ja-JP" altLang="en-US" sz="1050">
              <a:latin typeface="ＭＳ Ｐゴシック" panose="020B0600070205080204" pitchFamily="50" charset="-128"/>
              <a:ea typeface="ＭＳ Ｐゴシック" panose="020B0600070205080204" pitchFamily="50" charset="-128"/>
            </a:rPr>
            <a:t>ポイント上昇した。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地方債残高は</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つの中学校校舎建設が終了した</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年度がピークとなっていたが、ガス事業会計廃止に伴う資金貸付により財政調整基金が減少し充当可能基金が減少したことなどが比率悪化の要因として挙げられる。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なお、公営企業債等繰入金は公共下水道整備事業の実施に伴い増加傾向にあるものの、資本費平準化債を発行することで、将来負担の平準化を図っている。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以降熱回収施設（一般廃棄物処理場）整備事業や観光拠点センター整備事業等の大型事業を実施しながらも着実に比率を改善してきており、今後も地方債の新規発行の精査や使用料金見直し等の経営改善のほか、充当可能基金の確保を図り、将来負担の軽減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66700</xdr:rowOff>
    </xdr:from>
    <xdr:to>
      <xdr:col>81</xdr:col>
      <xdr:colOff>44450</xdr:colOff>
      <xdr:row>18</xdr:row>
      <xdr:rowOff>128473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52800"/>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66700</xdr:rowOff>
    </xdr:from>
    <xdr:to>
      <xdr:col>77</xdr:col>
      <xdr:colOff>44450</xdr:colOff>
      <xdr:row>18</xdr:row>
      <xdr:rowOff>111100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52800"/>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111100</xdr:rowOff>
    </xdr:from>
    <xdr:to>
      <xdr:col>72</xdr:col>
      <xdr:colOff>203200</xdr:colOff>
      <xdr:row>19</xdr:row>
      <xdr:rowOff>50648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9720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50648</xdr:rowOff>
    </xdr:from>
    <xdr:to>
      <xdr:col>68</xdr:col>
      <xdr:colOff>152400</xdr:colOff>
      <xdr:row>19</xdr:row>
      <xdr:rowOff>167437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08198"/>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33884</xdr:rowOff>
    </xdr:from>
    <xdr:to>
      <xdr:col>64</xdr:col>
      <xdr:colOff>152400</xdr:colOff>
      <xdr:row>17</xdr:row>
      <xdr:rowOff>135484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145661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77673</xdr:rowOff>
    </xdr:from>
    <xdr:to>
      <xdr:col>81</xdr:col>
      <xdr:colOff>95250</xdr:colOff>
      <xdr:row>19</xdr:row>
      <xdr:rowOff>7823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49750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3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15900</xdr:rowOff>
    </xdr:from>
    <xdr:to>
      <xdr:col>77</xdr:col>
      <xdr:colOff>95250</xdr:colOff>
      <xdr:row>18</xdr:row>
      <xdr:rowOff>117500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102278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8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60300</xdr:rowOff>
    </xdr:from>
    <xdr:to>
      <xdr:col>73</xdr:col>
      <xdr:colOff>44450</xdr:colOff>
      <xdr:row>18</xdr:row>
      <xdr:rowOff>161900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146676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171298</xdr:rowOff>
    </xdr:from>
    <xdr:to>
      <xdr:col>68</xdr:col>
      <xdr:colOff>203200</xdr:colOff>
      <xdr:row>19</xdr:row>
      <xdr:rowOff>101448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86225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4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116637</xdr:rowOff>
    </xdr:from>
    <xdr:to>
      <xdr:col>64</xdr:col>
      <xdr:colOff>152400</xdr:colOff>
      <xdr:row>20</xdr:row>
      <xdr:rowOff>46787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31564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事院勧告に伴う給与改定等により職員給は増となったが、退職手当支給事務に係る調整負担金の減少により、分子が減となった。また、分母については、地方税と臨時財政対策債が減少し、分子の減少幅を上回ったことで、比率は微増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今後も「にかほ市行財政改革大綱」に基づいた定員管理を行い、年齢構成のバランスに配慮しながら人件費の抑制に努める。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158750</xdr:rowOff>
    </xdr:from>
    <xdr:to>
      <xdr:col>24</xdr:col>
      <xdr:colOff>25400</xdr:colOff>
      <xdr:row>34</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158750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35</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2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69850</xdr:rowOff>
    </xdr:from>
    <xdr:to>
      <xdr:col>6</xdr:col>
      <xdr:colOff>171450</xdr:colOff>
      <xdr:row>34</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120650</xdr:rowOff>
    </xdr:from>
    <xdr:to>
      <xdr:col>24</xdr:col>
      <xdr:colOff>76200</xdr:colOff>
      <xdr:row>34</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107950</xdr:rowOff>
    </xdr:from>
    <xdr:to>
      <xdr:col>20</xdr:col>
      <xdr:colOff>38100</xdr:colOff>
      <xdr:row>34</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ポイント増加し、類似団体平均も</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熱回収施設の機械器具点検やスクールバス運行など委託料の増が増加の主な要因として挙げられる。また、他団体では一部事務組合で実施していると思われる一般廃棄物処理や消防業務などを市単独で行っていることが類似団体平均を上回る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今後も「にかほ市行財政改革大綱」に基づいた取り組みや事務事業の見直しによる経費削減を継続する。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24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4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17</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4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障害福祉サービス費（療養介護等）の利用者の増加や、ひとり親（父母）の自己負担を無料化したことによる福祉医療費の市単独助成の増等が主な要因である。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少子高齢化の影響により児童福祉費は減少し、障害者福祉費、老人福祉費は増加することが見込まれる。歳入についても納付方法の拡大等により地方税の収納率の向上を図り、未利用公有財産の積極的な売却・貸付など新たな財源の検討を進め、安定した財政基盤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02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暖冬による除排雪関連経費の減により維持補修費が減少したことが主な要因と考えられる。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年度中に策定予定の公共施設等総合管理計画（個別施設計画）により、施設の統合・廃止による維持管理経費の縮減や老朽化対策費の平準化などに努める。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62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4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ポイント下回った。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市税に係る過年度過誤納金還付金の減などにより分子が減少したものの、分母についても、地方税と臨時財政対策債が減少し、分子の減少幅より大きかったことで、微増している。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また、類似団体平均を大きく下回っている要因としては、一般廃棄物処理や消防業務を市単独で行っていることにより、一部事務組合への負担金が小さいことが挙げられる。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引き続き、各種団体などへの補助金交付の適正化に努め、経費の抑制を図る。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119380</xdr:rowOff>
    </xdr:from>
    <xdr:to>
      <xdr:col>82</xdr:col>
      <xdr:colOff>107950</xdr:colOff>
      <xdr:row>32</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60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119380</xdr:rowOff>
    </xdr:from>
    <xdr:to>
      <xdr:col>78</xdr:col>
      <xdr:colOff>69850</xdr:colOff>
      <xdr:row>32</xdr:row>
      <xdr:rowOff>134620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60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119380</xdr:rowOff>
    </xdr:from>
    <xdr:to>
      <xdr:col>73</xdr:col>
      <xdr:colOff>180975</xdr:colOff>
      <xdr:row>32</xdr:row>
      <xdr:rowOff>134620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60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119380</xdr:rowOff>
    </xdr:from>
    <xdr:to>
      <xdr:col>69</xdr:col>
      <xdr:colOff>92075</xdr:colOff>
      <xdr:row>32</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76200</xdr:rowOff>
    </xdr:from>
    <xdr:to>
      <xdr:col>82</xdr:col>
      <xdr:colOff>158750</xdr:colOff>
      <xdr:row>33</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156227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68580</xdr:rowOff>
    </xdr:from>
    <xdr:to>
      <xdr:col>78</xdr:col>
      <xdr:colOff>120650</xdr:colOff>
      <xdr:row>32</xdr:row>
      <xdr:rowOff>170180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8907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83820</xdr:rowOff>
    </xdr:from>
    <xdr:to>
      <xdr:col>74</xdr:col>
      <xdr:colOff>31750</xdr:colOff>
      <xdr:row>33</xdr:row>
      <xdr:rowOff>13970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24147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68580</xdr:rowOff>
    </xdr:from>
    <xdr:to>
      <xdr:col>69</xdr:col>
      <xdr:colOff>142875</xdr:colOff>
      <xdr:row>32</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91440</xdr:rowOff>
    </xdr:from>
    <xdr:to>
      <xdr:col>65</xdr:col>
      <xdr:colOff>53975</xdr:colOff>
      <xdr:row>33</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31767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任意繰上償還の縮小及びその他の償還終了が主な要因として挙げられる。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これまでも、地方債発行の精査や任意繰上償還の継続実施により公債費負担の健全化を図ってきたが、今後も財源確保による地方債発行の抑制に努める。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72137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812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49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76708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145305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においては、物件費や扶助費の増により一般財源等を財源とする経常的な歳出が増加し、分母においては市内製造業の業績低下に伴い地方税が減少し、経常的な一般財源等及び臨時財政対策債は減少したことが前年度比増の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「にかほ市行財政改革大綱」に基づき、公共施設の統廃合など合併効果を発現させる取り組みや経常的な経費の削減への取り組みを継続する。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05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46990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776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715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74</xdr:row>
      <xdr:rowOff>27940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578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73861</xdr:rowOff>
    </xdr:from>
    <xdr:to>
      <xdr:col>29</xdr:col>
      <xdr:colOff>127000</xdr:colOff>
      <xdr:row>17</xdr:row>
      <xdr:rowOff>129166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6136"/>
          <a:ext cx="647700" cy="5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129166</xdr:rowOff>
    </xdr:from>
    <xdr:to>
      <xdr:col>26</xdr:col>
      <xdr:colOff>50800</xdr:colOff>
      <xdr:row>17</xdr:row>
      <xdr:rowOff>163995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1441"/>
          <a:ext cx="698500" cy="3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152875</xdr:rowOff>
    </xdr:from>
    <xdr:to>
      <xdr:col>22</xdr:col>
      <xdr:colOff>114300</xdr:colOff>
      <xdr:row>17</xdr:row>
      <xdr:rowOff>163995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15150"/>
          <a:ext cx="698500" cy="1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127223</xdr:rowOff>
    </xdr:from>
    <xdr:to>
      <xdr:col>18</xdr:col>
      <xdr:colOff>177800</xdr:colOff>
      <xdr:row>17</xdr:row>
      <xdr:rowOff>152875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89498"/>
          <a:ext cx="698500" cy="2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4969</xdr:rowOff>
    </xdr:from>
    <xdr:to>
      <xdr:col>15</xdr:col>
      <xdr:colOff>101600</xdr:colOff>
      <xdr:row>18</xdr:row>
      <xdr:rowOff>106569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38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91346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2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23061</xdr:rowOff>
    </xdr:from>
    <xdr:to>
      <xdr:col>29</xdr:col>
      <xdr:colOff>177800</xdr:colOff>
      <xdr:row>17</xdr:row>
      <xdr:rowOff>124661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166588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5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78366</xdr:rowOff>
    </xdr:from>
    <xdr:to>
      <xdr:col>26</xdr:col>
      <xdr:colOff>101600</xdr:colOff>
      <xdr:row>18</xdr:row>
      <xdr:rowOff>8516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164743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113195</xdr:rowOff>
    </xdr:from>
    <xdr:to>
      <xdr:col>22</xdr:col>
      <xdr:colOff>165100</xdr:colOff>
      <xdr:row>18</xdr:row>
      <xdr:rowOff>43345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28122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102075</xdr:rowOff>
    </xdr:from>
    <xdr:to>
      <xdr:col>19</xdr:col>
      <xdr:colOff>38100</xdr:colOff>
      <xdr:row>18</xdr:row>
      <xdr:rowOff>32225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76423</xdr:rowOff>
    </xdr:from>
    <xdr:to>
      <xdr:col>15</xdr:col>
      <xdr:colOff>101600</xdr:colOff>
      <xdr:row>18</xdr:row>
      <xdr:rowOff>6573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16750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18377</xdr:rowOff>
    </xdr:from>
    <xdr:to>
      <xdr:col>29</xdr:col>
      <xdr:colOff>127000</xdr:colOff>
      <xdr:row>35</xdr:row>
      <xdr:rowOff>139782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28727"/>
          <a:ext cx="647700" cy="12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314528</xdr:rowOff>
    </xdr:from>
    <xdr:to>
      <xdr:col>26</xdr:col>
      <xdr:colOff>50800</xdr:colOff>
      <xdr:row>35</xdr:row>
      <xdr:rowOff>18377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81978"/>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314528</xdr:rowOff>
    </xdr:from>
    <xdr:to>
      <xdr:col>22</xdr:col>
      <xdr:colOff>114300</xdr:colOff>
      <xdr:row>35</xdr:row>
      <xdr:rowOff>56991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81978"/>
          <a:ext cx="698500" cy="85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33312</xdr:rowOff>
    </xdr:from>
    <xdr:to>
      <xdr:col>18</xdr:col>
      <xdr:colOff>177800</xdr:colOff>
      <xdr:row>35</xdr:row>
      <xdr:rowOff>56991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43662"/>
          <a:ext cx="698500" cy="2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83096</xdr:rowOff>
    </xdr:from>
    <xdr:to>
      <xdr:col>15</xdr:col>
      <xdr:colOff>101600</xdr:colOff>
      <xdr:row>35</xdr:row>
      <xdr:rowOff>184696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3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169473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88982</xdr:rowOff>
    </xdr:from>
    <xdr:to>
      <xdr:col>29</xdr:col>
      <xdr:colOff>177800</xdr:colOff>
      <xdr:row>35</xdr:row>
      <xdr:rowOff>190582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9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61059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310477</xdr:rowOff>
    </xdr:from>
    <xdr:to>
      <xdr:col>26</xdr:col>
      <xdr:colOff>101600</xdr:colOff>
      <xdr:row>35</xdr:row>
      <xdr:rowOff>69177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7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79354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4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263728</xdr:rowOff>
    </xdr:from>
    <xdr:to>
      <xdr:col>22</xdr:col>
      <xdr:colOff>165100</xdr:colOff>
      <xdr:row>35</xdr:row>
      <xdr:rowOff>22428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6191</xdr:rowOff>
    </xdr:from>
    <xdr:to>
      <xdr:col>19</xdr:col>
      <xdr:colOff>38100</xdr:colOff>
      <xdr:row>35</xdr:row>
      <xdr:rowOff>107791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117968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325412</xdr:rowOff>
    </xdr:from>
    <xdr:to>
      <xdr:col>15</xdr:col>
      <xdr:colOff>101600</xdr:colOff>
      <xdr:row>35</xdr:row>
      <xdr:rowOff>84112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94289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162870</xdr:rowOff>
    </xdr:from>
    <xdr:to>
      <xdr:col>24</xdr:col>
      <xdr:colOff>63500</xdr:colOff>
      <xdr:row>35</xdr:row>
      <xdr:rowOff>8222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2170"/>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8222</xdr:rowOff>
    </xdr:from>
    <xdr:to>
      <xdr:col>19</xdr:col>
      <xdr:colOff>177800</xdr:colOff>
      <xdr:row>35</xdr:row>
      <xdr:rowOff>16844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8972"/>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139243</xdr:rowOff>
    </xdr:from>
    <xdr:to>
      <xdr:col>15</xdr:col>
      <xdr:colOff>50800</xdr:colOff>
      <xdr:row>35</xdr:row>
      <xdr:rowOff>16844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68543"/>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113313</xdr:rowOff>
    </xdr:from>
    <xdr:to>
      <xdr:col>10</xdr:col>
      <xdr:colOff>114300</xdr:colOff>
      <xdr:row>34</xdr:row>
      <xdr:rowOff>139243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42613"/>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41286</xdr:rowOff>
    </xdr:from>
    <xdr:to>
      <xdr:col>6</xdr:col>
      <xdr:colOff>38100</xdr:colOff>
      <xdr:row>36</xdr:row>
      <xdr:rowOff>142886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134013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112070</xdr:rowOff>
    </xdr:from>
    <xdr:to>
      <xdr:col>24</xdr:col>
      <xdr:colOff>114300</xdr:colOff>
      <xdr:row>35</xdr:row>
      <xdr:rowOff>42220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134947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128872</xdr:rowOff>
    </xdr:from>
    <xdr:to>
      <xdr:col>20</xdr:col>
      <xdr:colOff>38100</xdr:colOff>
      <xdr:row>35</xdr:row>
      <xdr:rowOff>59022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75549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137494</xdr:rowOff>
    </xdr:from>
    <xdr:to>
      <xdr:col>15</xdr:col>
      <xdr:colOff>101600</xdr:colOff>
      <xdr:row>35</xdr:row>
      <xdr:rowOff>67644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84171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88443</xdr:rowOff>
    </xdr:from>
    <xdr:to>
      <xdr:col>10</xdr:col>
      <xdr:colOff>165100</xdr:colOff>
      <xdr:row>35</xdr:row>
      <xdr:rowOff>18593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35120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62513</xdr:rowOff>
    </xdr:from>
    <xdr:to>
      <xdr:col>6</xdr:col>
      <xdr:colOff>38100</xdr:colOff>
      <xdr:row>34</xdr:row>
      <xdr:rowOff>164113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4864</xdr:rowOff>
    </xdr:from>
    <xdr:to>
      <xdr:col>24</xdr:col>
      <xdr:colOff>63500</xdr:colOff>
      <xdr:row>57</xdr:row>
      <xdr:rowOff>102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06064"/>
          <a:ext cx="838200" cy="16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xdr:rowOff>
    </xdr:from>
    <xdr:to>
      <xdr:col>19</xdr:col>
      <xdr:colOff>177800</xdr:colOff>
      <xdr:row>57</xdr:row>
      <xdr:rowOff>121348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2752"/>
          <a:ext cx="889000" cy="1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121348</xdr:rowOff>
    </xdr:from>
    <xdr:to>
      <xdr:col>15</xdr:col>
      <xdr:colOff>50800</xdr:colOff>
      <xdr:row>58</xdr:row>
      <xdr:rowOff>23203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93998"/>
          <a:ext cx="889000" cy="7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23203</xdr:rowOff>
    </xdr:from>
    <xdr:to>
      <xdr:col>10</xdr:col>
      <xdr:colOff>114300</xdr:colOff>
      <xdr:row>58</xdr:row>
      <xdr:rowOff>24612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730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35992</xdr:rowOff>
    </xdr:from>
    <xdr:to>
      <xdr:col>6</xdr:col>
      <xdr:colOff>38100</xdr:colOff>
      <xdr:row>58</xdr:row>
      <xdr:rowOff>137592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8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128719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125514</xdr:rowOff>
    </xdr:from>
    <xdr:to>
      <xdr:col>24</xdr:col>
      <xdr:colOff>114300</xdr:colOff>
      <xdr:row>56</xdr:row>
      <xdr:rowOff>55664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148391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0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120752</xdr:rowOff>
    </xdr:from>
    <xdr:to>
      <xdr:col>20</xdr:col>
      <xdr:colOff>38100</xdr:colOff>
      <xdr:row>57</xdr:row>
      <xdr:rowOff>50902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67429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70548</xdr:rowOff>
    </xdr:from>
    <xdr:to>
      <xdr:col>15</xdr:col>
      <xdr:colOff>101600</xdr:colOff>
      <xdr:row>58</xdr:row>
      <xdr:rowOff>698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17225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143853</xdr:rowOff>
    </xdr:from>
    <xdr:to>
      <xdr:col>10</xdr:col>
      <xdr:colOff>165100</xdr:colOff>
      <xdr:row>58</xdr:row>
      <xdr:rowOff>74003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145262</xdr:rowOff>
    </xdr:from>
    <xdr:to>
      <xdr:col>6</xdr:col>
      <xdr:colOff>38100</xdr:colOff>
      <xdr:row>58</xdr:row>
      <xdr:rowOff>75412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91939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93599</xdr:rowOff>
    </xdr:from>
    <xdr:to>
      <xdr:col>24</xdr:col>
      <xdr:colOff>63500</xdr:colOff>
      <xdr:row>75</xdr:row>
      <xdr:rowOff>148540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52349"/>
          <a:ext cx="838200" cy="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85217</xdr:rowOff>
    </xdr:from>
    <xdr:to>
      <xdr:col>19</xdr:col>
      <xdr:colOff>177800</xdr:colOff>
      <xdr:row>75</xdr:row>
      <xdr:rowOff>93599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4396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85217</xdr:rowOff>
    </xdr:from>
    <xdr:to>
      <xdr:col>15</xdr:col>
      <xdr:colOff>50800</xdr:colOff>
      <xdr:row>76</xdr:row>
      <xdr:rowOff>31192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43967"/>
          <a:ext cx="889000" cy="1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31192</xdr:rowOff>
    </xdr:from>
    <xdr:to>
      <xdr:col>10</xdr:col>
      <xdr:colOff>114300</xdr:colOff>
      <xdr:row>76</xdr:row>
      <xdr:rowOff>93294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61392"/>
          <a:ext cx="889000" cy="6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83338</xdr:rowOff>
    </xdr:from>
    <xdr:to>
      <xdr:col>6</xdr:col>
      <xdr:colOff>38100</xdr:colOff>
      <xdr:row>77</xdr:row>
      <xdr:rowOff>13488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97739</xdr:rowOff>
    </xdr:from>
    <xdr:to>
      <xdr:col>24</xdr:col>
      <xdr:colOff>114300</xdr:colOff>
      <xdr:row>76</xdr:row>
      <xdr:rowOff>27890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56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120616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42799</xdr:rowOff>
    </xdr:from>
    <xdr:to>
      <xdr:col>20</xdr:col>
      <xdr:colOff>38100</xdr:colOff>
      <xdr:row>75</xdr:row>
      <xdr:rowOff>144399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160926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34417</xdr:rowOff>
    </xdr:from>
    <xdr:to>
      <xdr:col>15</xdr:col>
      <xdr:colOff>101600</xdr:colOff>
      <xdr:row>75</xdr:row>
      <xdr:rowOff>136017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152544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151842</xdr:rowOff>
    </xdr:from>
    <xdr:to>
      <xdr:col>10</xdr:col>
      <xdr:colOff>165100</xdr:colOff>
      <xdr:row>76</xdr:row>
      <xdr:rowOff>81992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73119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42494</xdr:rowOff>
    </xdr:from>
    <xdr:to>
      <xdr:col>6</xdr:col>
      <xdr:colOff>38100</xdr:colOff>
      <xdr:row>76</xdr:row>
      <xdr:rowOff>144094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160621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38773</xdr:rowOff>
    </xdr:from>
    <xdr:to>
      <xdr:col>24</xdr:col>
      <xdr:colOff>63500</xdr:colOff>
      <xdr:row>96</xdr:row>
      <xdr:rowOff>87971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7973"/>
          <a:ext cx="8382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87971</xdr:rowOff>
    </xdr:from>
    <xdr:to>
      <xdr:col>19</xdr:col>
      <xdr:colOff>177800</xdr:colOff>
      <xdr:row>96</xdr:row>
      <xdr:rowOff>103042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47171"/>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43264</xdr:rowOff>
    </xdr:from>
    <xdr:to>
      <xdr:col>15</xdr:col>
      <xdr:colOff>50800</xdr:colOff>
      <xdr:row>96</xdr:row>
      <xdr:rowOff>103042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502464"/>
          <a:ext cx="889000" cy="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43264</xdr:rowOff>
    </xdr:from>
    <xdr:to>
      <xdr:col>10</xdr:col>
      <xdr:colOff>114300</xdr:colOff>
      <xdr:row>96</xdr:row>
      <xdr:rowOff>133021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02464"/>
          <a:ext cx="889000" cy="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157218</xdr:rowOff>
    </xdr:from>
    <xdr:to>
      <xdr:col>6</xdr:col>
      <xdr:colOff>38100</xdr:colOff>
      <xdr:row>98</xdr:row>
      <xdr:rowOff>87368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8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78495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159423</xdr:rowOff>
    </xdr:from>
    <xdr:to>
      <xdr:col>24</xdr:col>
      <xdr:colOff>114300</xdr:colOff>
      <xdr:row>96</xdr:row>
      <xdr:rowOff>89573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37171</xdr:rowOff>
    </xdr:from>
    <xdr:to>
      <xdr:col>20</xdr:col>
      <xdr:colOff>38100</xdr:colOff>
      <xdr:row>96</xdr:row>
      <xdr:rowOff>138771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155298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52242</xdr:rowOff>
    </xdr:from>
    <xdr:to>
      <xdr:col>15</xdr:col>
      <xdr:colOff>101600</xdr:colOff>
      <xdr:row>96</xdr:row>
      <xdr:rowOff>153842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170369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163914</xdr:rowOff>
    </xdr:from>
    <xdr:to>
      <xdr:col>10</xdr:col>
      <xdr:colOff>165100</xdr:colOff>
      <xdr:row>96</xdr:row>
      <xdr:rowOff>94064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110591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82221</xdr:rowOff>
    </xdr:from>
    <xdr:to>
      <xdr:col>6</xdr:col>
      <xdr:colOff>38100</xdr:colOff>
      <xdr:row>97</xdr:row>
      <xdr:rowOff>12371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28898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114922</xdr:rowOff>
    </xdr:from>
    <xdr:to>
      <xdr:col>55</xdr:col>
      <xdr:colOff>0</xdr:colOff>
      <xdr:row>38</xdr:row>
      <xdr:rowOff>126682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630022"/>
          <a:ext cx="8382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114922</xdr:rowOff>
    </xdr:from>
    <xdr:to>
      <xdr:col>50</xdr:col>
      <xdr:colOff>114300</xdr:colOff>
      <xdr:row>38</xdr:row>
      <xdr:rowOff>119583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30022"/>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119583</xdr:rowOff>
    </xdr:from>
    <xdr:to>
      <xdr:col>45</xdr:col>
      <xdr:colOff>177800</xdr:colOff>
      <xdr:row>38</xdr:row>
      <xdr:rowOff>121730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34683"/>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121730</xdr:rowOff>
    </xdr:from>
    <xdr:to>
      <xdr:col>41</xdr:col>
      <xdr:colOff>50800</xdr:colOff>
      <xdr:row>38</xdr:row>
      <xdr:rowOff>144043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6830"/>
          <a:ext cx="889000" cy="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166459</xdr:rowOff>
    </xdr:from>
    <xdr:to>
      <xdr:col>36</xdr:col>
      <xdr:colOff>165100</xdr:colOff>
      <xdr:row>37</xdr:row>
      <xdr:rowOff>96609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113136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75882</xdr:rowOff>
    </xdr:from>
    <xdr:to>
      <xdr:col>55</xdr:col>
      <xdr:colOff>50800</xdr:colOff>
      <xdr:row>39</xdr:row>
      <xdr:rowOff>6032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162259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64122</xdr:rowOff>
    </xdr:from>
    <xdr:to>
      <xdr:col>50</xdr:col>
      <xdr:colOff>165100</xdr:colOff>
      <xdr:row>38</xdr:row>
      <xdr:rowOff>165722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156849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68783</xdr:rowOff>
    </xdr:from>
    <xdr:to>
      <xdr:col>46</xdr:col>
      <xdr:colOff>38100</xdr:colOff>
      <xdr:row>38</xdr:row>
      <xdr:rowOff>170383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161510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70930</xdr:rowOff>
    </xdr:from>
    <xdr:to>
      <xdr:col>41</xdr:col>
      <xdr:colOff>101600</xdr:colOff>
      <xdr:row>39</xdr:row>
      <xdr:rowOff>1080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163657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93243</xdr:rowOff>
    </xdr:from>
    <xdr:to>
      <xdr:col>36</xdr:col>
      <xdr:colOff>165100</xdr:colOff>
      <xdr:row>39</xdr:row>
      <xdr:rowOff>23393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168381</xdr:rowOff>
    </xdr:from>
    <xdr:to>
      <xdr:col>55</xdr:col>
      <xdr:colOff>0</xdr:colOff>
      <xdr:row>59</xdr:row>
      <xdr:rowOff>5014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12481"/>
          <a:ext cx="8382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158605</xdr:rowOff>
    </xdr:from>
    <xdr:to>
      <xdr:col>50</xdr:col>
      <xdr:colOff>114300</xdr:colOff>
      <xdr:row>59</xdr:row>
      <xdr:rowOff>5014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02705"/>
          <a:ext cx="889000" cy="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154916</xdr:rowOff>
    </xdr:from>
    <xdr:to>
      <xdr:col>45</xdr:col>
      <xdr:colOff>177800</xdr:colOff>
      <xdr:row>58</xdr:row>
      <xdr:rowOff>158605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99016"/>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93099</xdr:rowOff>
    </xdr:from>
    <xdr:to>
      <xdr:col>41</xdr:col>
      <xdr:colOff>50800</xdr:colOff>
      <xdr:row>58</xdr:row>
      <xdr:rowOff>154916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037199"/>
          <a:ext cx="889000" cy="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102793</xdr:rowOff>
    </xdr:from>
    <xdr:to>
      <xdr:col>36</xdr:col>
      <xdr:colOff>165100</xdr:colOff>
      <xdr:row>59</xdr:row>
      <xdr:rowOff>32943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24070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1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117581</xdr:rowOff>
    </xdr:from>
    <xdr:to>
      <xdr:col>55</xdr:col>
      <xdr:colOff>50800</xdr:colOff>
      <xdr:row>59</xdr:row>
      <xdr:rowOff>47731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125664</xdr:rowOff>
    </xdr:from>
    <xdr:to>
      <xdr:col>50</xdr:col>
      <xdr:colOff>165100</xdr:colOff>
      <xdr:row>59</xdr:row>
      <xdr:rowOff>55814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46941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107805</xdr:rowOff>
    </xdr:from>
    <xdr:to>
      <xdr:col>46</xdr:col>
      <xdr:colOff>38100</xdr:colOff>
      <xdr:row>59</xdr:row>
      <xdr:rowOff>37955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29082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104116</xdr:rowOff>
    </xdr:from>
    <xdr:to>
      <xdr:col>41</xdr:col>
      <xdr:colOff>101600</xdr:colOff>
      <xdr:row>59</xdr:row>
      <xdr:rowOff>34266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50793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42299</xdr:rowOff>
    </xdr:from>
    <xdr:to>
      <xdr:col>36</xdr:col>
      <xdr:colOff>165100</xdr:colOff>
      <xdr:row>58</xdr:row>
      <xdr:rowOff>143899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160426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7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32051</xdr:rowOff>
    </xdr:from>
    <xdr:to>
      <xdr:col>55</xdr:col>
      <xdr:colOff>0</xdr:colOff>
      <xdr:row>79</xdr:row>
      <xdr:rowOff>40171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76601"/>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40171</xdr:rowOff>
    </xdr:from>
    <xdr:to>
      <xdr:col>50</xdr:col>
      <xdr:colOff>114300</xdr:colOff>
      <xdr:row>79</xdr:row>
      <xdr:rowOff>40311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84721"/>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8612</xdr:rowOff>
    </xdr:from>
    <xdr:to>
      <xdr:col>45</xdr:col>
      <xdr:colOff>177800</xdr:colOff>
      <xdr:row>79</xdr:row>
      <xdr:rowOff>40311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53162"/>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131085</xdr:rowOff>
    </xdr:from>
    <xdr:to>
      <xdr:col>41</xdr:col>
      <xdr:colOff>50800</xdr:colOff>
      <xdr:row>79</xdr:row>
      <xdr:rowOff>8612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04185"/>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133934</xdr:rowOff>
    </xdr:from>
    <xdr:to>
      <xdr:col>36</xdr:col>
      <xdr:colOff>165100</xdr:colOff>
      <xdr:row>79</xdr:row>
      <xdr:rowOff>64084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50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55211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5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152701</xdr:rowOff>
    </xdr:from>
    <xdr:to>
      <xdr:col>55</xdr:col>
      <xdr:colOff>50800</xdr:colOff>
      <xdr:row>79</xdr:row>
      <xdr:rowOff>82851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160821</xdr:rowOff>
    </xdr:from>
    <xdr:to>
      <xdr:col>50</xdr:col>
      <xdr:colOff>165100</xdr:colOff>
      <xdr:row>79</xdr:row>
      <xdr:rowOff>90971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82098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160961</xdr:rowOff>
    </xdr:from>
    <xdr:to>
      <xdr:col>46</xdr:col>
      <xdr:colOff>38100</xdr:colOff>
      <xdr:row>79</xdr:row>
      <xdr:rowOff>91111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82238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129262</xdr:rowOff>
    </xdr:from>
    <xdr:to>
      <xdr:col>41</xdr:col>
      <xdr:colOff>101600</xdr:colOff>
      <xdr:row>79</xdr:row>
      <xdr:rowOff>59412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75939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2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80285</xdr:rowOff>
    </xdr:from>
    <xdr:to>
      <xdr:col>36</xdr:col>
      <xdr:colOff>165100</xdr:colOff>
      <xdr:row>79</xdr:row>
      <xdr:rowOff>10435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26962</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672795" y="132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161499</xdr:rowOff>
    </xdr:from>
    <xdr:to>
      <xdr:col>55</xdr:col>
      <xdr:colOff>0</xdr:colOff>
      <xdr:row>97</xdr:row>
      <xdr:rowOff>46422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20699"/>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136454</xdr:rowOff>
    </xdr:from>
    <xdr:to>
      <xdr:col>50</xdr:col>
      <xdr:colOff>114300</xdr:colOff>
      <xdr:row>96</xdr:row>
      <xdr:rowOff>161499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24204"/>
          <a:ext cx="889000" cy="1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136454</xdr:rowOff>
    </xdr:from>
    <xdr:to>
      <xdr:col>45</xdr:col>
      <xdr:colOff>177800</xdr:colOff>
      <xdr:row>97</xdr:row>
      <xdr:rowOff>167543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24204"/>
          <a:ext cx="889000" cy="37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18093</xdr:rowOff>
    </xdr:from>
    <xdr:to>
      <xdr:col>41</xdr:col>
      <xdr:colOff>50800</xdr:colOff>
      <xdr:row>97</xdr:row>
      <xdr:rowOff>167543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48743"/>
          <a:ext cx="889000" cy="1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935</xdr:rowOff>
    </xdr:from>
    <xdr:to>
      <xdr:col>36</xdr:col>
      <xdr:colOff>165100</xdr:colOff>
      <xdr:row>97</xdr:row>
      <xdr:rowOff>102535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93662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167072</xdr:rowOff>
    </xdr:from>
    <xdr:to>
      <xdr:col>55</xdr:col>
      <xdr:colOff>50800</xdr:colOff>
      <xdr:row>97</xdr:row>
      <xdr:rowOff>97222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145499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110699</xdr:rowOff>
    </xdr:from>
    <xdr:to>
      <xdr:col>50</xdr:col>
      <xdr:colOff>165100</xdr:colOff>
      <xdr:row>97</xdr:row>
      <xdr:rowOff>40849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31976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85654</xdr:rowOff>
    </xdr:from>
    <xdr:to>
      <xdr:col>46</xdr:col>
      <xdr:colOff>38100</xdr:colOff>
      <xdr:row>96</xdr:row>
      <xdr:rowOff>15804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32331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116743</xdr:rowOff>
    </xdr:from>
    <xdr:to>
      <xdr:col>41</xdr:col>
      <xdr:colOff>101600</xdr:colOff>
      <xdr:row>98</xdr:row>
      <xdr:rowOff>46893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38020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138743</xdr:rowOff>
    </xdr:from>
    <xdr:to>
      <xdr:col>36</xdr:col>
      <xdr:colOff>165100</xdr:colOff>
      <xdr:row>97</xdr:row>
      <xdr:rowOff>68893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85420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35167</xdr:rowOff>
    </xdr:from>
    <xdr:to>
      <xdr:col>85</xdr:col>
      <xdr:colOff>127000</xdr:colOff>
      <xdr:row>39</xdr:row>
      <xdr:rowOff>43970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1717"/>
          <a:ext cx="838200" cy="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35167</xdr:rowOff>
    </xdr:from>
    <xdr:to>
      <xdr:col>81</xdr:col>
      <xdr:colOff>50800</xdr:colOff>
      <xdr:row>39</xdr:row>
      <xdr:rowOff>43248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1717"/>
          <a:ext cx="889000" cy="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43248</xdr:rowOff>
    </xdr:from>
    <xdr:to>
      <xdr:col>76</xdr:col>
      <xdr:colOff>114300</xdr:colOff>
      <xdr:row>39</xdr:row>
      <xdr:rowOff>44147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9798"/>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44147</xdr:rowOff>
    </xdr:from>
    <xdr:to>
      <xdr:col>71</xdr:col>
      <xdr:colOff>177800</xdr:colOff>
      <xdr:row>39</xdr:row>
      <xdr:rowOff>44414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3069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159539</xdr:rowOff>
    </xdr:from>
    <xdr:to>
      <xdr:col>67</xdr:col>
      <xdr:colOff>101600</xdr:colOff>
      <xdr:row>39</xdr:row>
      <xdr:rowOff>89689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7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106216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164620</xdr:rowOff>
    </xdr:from>
    <xdr:to>
      <xdr:col>85</xdr:col>
      <xdr:colOff>177800</xdr:colOff>
      <xdr:row>39</xdr:row>
      <xdr:rowOff>94770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155817</xdr:rowOff>
    </xdr:from>
    <xdr:to>
      <xdr:col>81</xdr:col>
      <xdr:colOff>101600</xdr:colOff>
      <xdr:row>39</xdr:row>
      <xdr:rowOff>85967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102494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44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163898</xdr:rowOff>
    </xdr:from>
    <xdr:to>
      <xdr:col>76</xdr:col>
      <xdr:colOff>165100</xdr:colOff>
      <xdr:row>39</xdr:row>
      <xdr:rowOff>94048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85175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7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164797</xdr:rowOff>
    </xdr:from>
    <xdr:to>
      <xdr:col>72</xdr:col>
      <xdr:colOff>38100</xdr:colOff>
      <xdr:row>39</xdr:row>
      <xdr:rowOff>94947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86074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7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165064</xdr:rowOff>
    </xdr:from>
    <xdr:to>
      <xdr:col>67</xdr:col>
      <xdr:colOff>101600</xdr:colOff>
      <xdr:row>39</xdr:row>
      <xdr:rowOff>95214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86341</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2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81952</xdr:rowOff>
    </xdr:from>
    <xdr:to>
      <xdr:col>85</xdr:col>
      <xdr:colOff>127000</xdr:colOff>
      <xdr:row>75</xdr:row>
      <xdr:rowOff>51340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597802"/>
          <a:ext cx="838200" cy="3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99183</xdr:rowOff>
    </xdr:from>
    <xdr:to>
      <xdr:col>81</xdr:col>
      <xdr:colOff>50800</xdr:colOff>
      <xdr:row>73</xdr:row>
      <xdr:rowOff>81952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443583"/>
          <a:ext cx="889000" cy="15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99183</xdr:rowOff>
    </xdr:from>
    <xdr:to>
      <xdr:col>76</xdr:col>
      <xdr:colOff>114300</xdr:colOff>
      <xdr:row>73</xdr:row>
      <xdr:rowOff>49762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443583"/>
          <a:ext cx="889000" cy="1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49762</xdr:rowOff>
    </xdr:from>
    <xdr:to>
      <xdr:col>71</xdr:col>
      <xdr:colOff>177800</xdr:colOff>
      <xdr:row>73</xdr:row>
      <xdr:rowOff>75246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565612"/>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133956</xdr:rowOff>
    </xdr:from>
    <xdr:to>
      <xdr:col>67</xdr:col>
      <xdr:colOff>101600</xdr:colOff>
      <xdr:row>76</xdr:row>
      <xdr:rowOff>64106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55233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540</xdr:rowOff>
    </xdr:from>
    <xdr:to>
      <xdr:col>85</xdr:col>
      <xdr:colOff>177800</xdr:colOff>
      <xdr:row>75</xdr:row>
      <xdr:rowOff>102140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150417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31152</xdr:rowOff>
    </xdr:from>
    <xdr:to>
      <xdr:col>81</xdr:col>
      <xdr:colOff>101600</xdr:colOff>
      <xdr:row>73</xdr:row>
      <xdr:rowOff>132752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5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149279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3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48383</xdr:rowOff>
    </xdr:from>
    <xdr:to>
      <xdr:col>76</xdr:col>
      <xdr:colOff>165100</xdr:colOff>
      <xdr:row>72</xdr:row>
      <xdr:rowOff>149983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39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166510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16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170412</xdr:rowOff>
    </xdr:from>
    <xdr:to>
      <xdr:col>72</xdr:col>
      <xdr:colOff>38100</xdr:colOff>
      <xdr:row>73</xdr:row>
      <xdr:rowOff>100562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5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117089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24446</xdr:rowOff>
    </xdr:from>
    <xdr:to>
      <xdr:col>67</xdr:col>
      <xdr:colOff>101600</xdr:colOff>
      <xdr:row>73</xdr:row>
      <xdr:rowOff>126046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5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142573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3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16945</xdr:rowOff>
    </xdr:from>
    <xdr:to>
      <xdr:col>85</xdr:col>
      <xdr:colOff>127000</xdr:colOff>
      <xdr:row>99</xdr:row>
      <xdr:rowOff>37950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90495"/>
          <a:ext cx="8382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35181</xdr:rowOff>
    </xdr:from>
    <xdr:to>
      <xdr:col>81</xdr:col>
      <xdr:colOff>50800</xdr:colOff>
      <xdr:row>99</xdr:row>
      <xdr:rowOff>37950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0873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35181</xdr:rowOff>
    </xdr:from>
    <xdr:to>
      <xdr:col>76</xdr:col>
      <xdr:colOff>114300</xdr:colOff>
      <xdr:row>99</xdr:row>
      <xdr:rowOff>38412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08731"/>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33203</xdr:rowOff>
    </xdr:from>
    <xdr:to>
      <xdr:col>71</xdr:col>
      <xdr:colOff>177800</xdr:colOff>
      <xdr:row>99</xdr:row>
      <xdr:rowOff>38412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06753"/>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147247</xdr:rowOff>
    </xdr:from>
    <xdr:to>
      <xdr:col>67</xdr:col>
      <xdr:colOff>101600</xdr:colOff>
      <xdr:row>99</xdr:row>
      <xdr:rowOff>77397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93924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137595</xdr:rowOff>
    </xdr:from>
    <xdr:to>
      <xdr:col>85</xdr:col>
      <xdr:colOff>177800</xdr:colOff>
      <xdr:row>99</xdr:row>
      <xdr:rowOff>67745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158600</xdr:rowOff>
    </xdr:from>
    <xdr:to>
      <xdr:col>81</xdr:col>
      <xdr:colOff>101600</xdr:colOff>
      <xdr:row>99</xdr:row>
      <xdr:rowOff>88750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79877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5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155831</xdr:rowOff>
    </xdr:from>
    <xdr:to>
      <xdr:col>76</xdr:col>
      <xdr:colOff>165100</xdr:colOff>
      <xdr:row>99</xdr:row>
      <xdr:rowOff>85981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77108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159062</xdr:rowOff>
    </xdr:from>
    <xdr:to>
      <xdr:col>72</xdr:col>
      <xdr:colOff>38100</xdr:colOff>
      <xdr:row>99</xdr:row>
      <xdr:rowOff>89212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80339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5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153853</xdr:rowOff>
    </xdr:from>
    <xdr:to>
      <xdr:col>67</xdr:col>
      <xdr:colOff>101600</xdr:colOff>
      <xdr:row>99</xdr:row>
      <xdr:rowOff>84003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75130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4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10884</xdr:rowOff>
    </xdr:from>
    <xdr:to>
      <xdr:col>116</xdr:col>
      <xdr:colOff>63500</xdr:colOff>
      <xdr:row>39</xdr:row>
      <xdr:rowOff>12332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9743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12332</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98882"/>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82994</xdr:rowOff>
    </xdr:from>
    <xdr:to>
      <xdr:col>98</xdr:col>
      <xdr:colOff>38100</xdr:colOff>
      <xdr:row>39</xdr:row>
      <xdr:rowOff>13144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29672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131534</xdr:rowOff>
    </xdr:from>
    <xdr:to>
      <xdr:col>116</xdr:col>
      <xdr:colOff>114300</xdr:colOff>
      <xdr:row>39</xdr:row>
      <xdr:rowOff>61684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46461</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6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132982</xdr:rowOff>
    </xdr:from>
    <xdr:to>
      <xdr:col>112</xdr:col>
      <xdr:colOff>38100</xdr:colOff>
      <xdr:row>39</xdr:row>
      <xdr:rowOff>63132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54259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4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57907</xdr:rowOff>
    </xdr:from>
    <xdr:to>
      <xdr:col>116</xdr:col>
      <xdr:colOff>63500</xdr:colOff>
      <xdr:row>57</xdr:row>
      <xdr:rowOff>144592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8973307"/>
          <a:ext cx="838200" cy="94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111171</xdr:rowOff>
    </xdr:from>
    <xdr:to>
      <xdr:col>111</xdr:col>
      <xdr:colOff>177800</xdr:colOff>
      <xdr:row>57</xdr:row>
      <xdr:rowOff>144592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83821"/>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111171</xdr:rowOff>
    </xdr:from>
    <xdr:to>
      <xdr:col>107</xdr:col>
      <xdr:colOff>50800</xdr:colOff>
      <xdr:row>57</xdr:row>
      <xdr:rowOff>114326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838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114326</xdr:rowOff>
    </xdr:from>
    <xdr:to>
      <xdr:col>102</xdr:col>
      <xdr:colOff>114300</xdr:colOff>
      <xdr:row>57</xdr:row>
      <xdr:rowOff>115148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886976"/>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7107</xdr:rowOff>
    </xdr:from>
    <xdr:to>
      <xdr:col>116</xdr:col>
      <xdr:colOff>114300</xdr:colOff>
      <xdr:row>52</xdr:row>
      <xdr:rowOff>108707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89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131584</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887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93792</xdr:rowOff>
    </xdr:from>
    <xdr:to>
      <xdr:col>112</xdr:col>
      <xdr:colOff>38100</xdr:colOff>
      <xdr:row>58</xdr:row>
      <xdr:rowOff>23942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15069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9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60371</xdr:rowOff>
    </xdr:from>
    <xdr:to>
      <xdr:col>107</xdr:col>
      <xdr:colOff>101600</xdr:colOff>
      <xdr:row>57</xdr:row>
      <xdr:rowOff>161971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153098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63526</xdr:rowOff>
    </xdr:from>
    <xdr:to>
      <xdr:col>102</xdr:col>
      <xdr:colOff>165100</xdr:colOff>
      <xdr:row>57</xdr:row>
      <xdr:rowOff>165126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10203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64348</xdr:rowOff>
    </xdr:from>
    <xdr:to>
      <xdr:col>98</xdr:col>
      <xdr:colOff>38100</xdr:colOff>
      <xdr:row>57</xdr:row>
      <xdr:rowOff>165948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157075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157512</xdr:rowOff>
    </xdr:from>
    <xdr:to>
      <xdr:col>116</xdr:col>
      <xdr:colOff>63500</xdr:colOff>
      <xdr:row>73</xdr:row>
      <xdr:rowOff>22581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01912"/>
          <a:ext cx="8382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22581</xdr:rowOff>
    </xdr:from>
    <xdr:to>
      <xdr:col>111</xdr:col>
      <xdr:colOff>177800</xdr:colOff>
      <xdr:row>73</xdr:row>
      <xdr:rowOff>99143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538431"/>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99143</xdr:rowOff>
    </xdr:from>
    <xdr:to>
      <xdr:col>107</xdr:col>
      <xdr:colOff>50800</xdr:colOff>
      <xdr:row>73</xdr:row>
      <xdr:rowOff>105467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1499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105467</xdr:rowOff>
    </xdr:from>
    <xdr:to>
      <xdr:col>102</xdr:col>
      <xdr:colOff>114300</xdr:colOff>
      <xdr:row>73</xdr:row>
      <xdr:rowOff>128422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621317"/>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106712</xdr:rowOff>
    </xdr:from>
    <xdr:to>
      <xdr:col>116</xdr:col>
      <xdr:colOff>114300</xdr:colOff>
      <xdr:row>73</xdr:row>
      <xdr:rowOff>36862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129589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143231</xdr:rowOff>
    </xdr:from>
    <xdr:to>
      <xdr:col>112</xdr:col>
      <xdr:colOff>38100</xdr:colOff>
      <xdr:row>73</xdr:row>
      <xdr:rowOff>73381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4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89908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2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48343</xdr:rowOff>
    </xdr:from>
    <xdr:to>
      <xdr:col>107</xdr:col>
      <xdr:colOff>101600</xdr:colOff>
      <xdr:row>73</xdr:row>
      <xdr:rowOff>149943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166470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54667</xdr:rowOff>
    </xdr:from>
    <xdr:to>
      <xdr:col>102</xdr:col>
      <xdr:colOff>165100</xdr:colOff>
      <xdr:row>73</xdr:row>
      <xdr:rowOff>156267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1344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77622</xdr:rowOff>
    </xdr:from>
    <xdr:to>
      <xdr:col>98</xdr:col>
      <xdr:colOff>38100</xdr:colOff>
      <xdr:row>74</xdr:row>
      <xdr:rowOff>7772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24299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585,913</a:t>
          </a:r>
          <a:r>
            <a:rPr kumimoji="1" lang="ja-JP" altLang="en-US" sz="1100">
              <a:latin typeface="ＭＳ Ｐゴシック" panose="020B0600070205080204" pitchFamily="50" charset="-128"/>
              <a:ea typeface="ＭＳ Ｐゴシック" panose="020B0600070205080204" pitchFamily="50" charset="-128"/>
            </a:rPr>
            <a:t>円となっており、前年度（</a:t>
          </a:r>
          <a:r>
            <a:rPr kumimoji="1" lang="en-US" altLang="ja-JP" sz="1100">
              <a:latin typeface="ＭＳ Ｐゴシック" panose="020B0600070205080204" pitchFamily="50" charset="-128"/>
              <a:ea typeface="ＭＳ Ｐゴシック" panose="020B0600070205080204" pitchFamily="50" charset="-128"/>
            </a:rPr>
            <a:t>553,953</a:t>
          </a:r>
          <a:r>
            <a:rPr kumimoji="1" lang="ja-JP" altLang="en-US" sz="1100">
              <a:latin typeface="ＭＳ Ｐゴシック" panose="020B0600070205080204" pitchFamily="50" charset="-128"/>
              <a:ea typeface="ＭＳ Ｐゴシック" panose="020B0600070205080204" pitchFamily="50" charset="-128"/>
            </a:rPr>
            <a:t>円）と比較して、増加した。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a:t>
          </a:r>
          <a:r>
            <a:rPr kumimoji="1" lang="en-US" altLang="ja-JP" sz="1100">
              <a:latin typeface="ＭＳ Ｐゴシック" panose="020B0600070205080204" pitchFamily="50" charset="-128"/>
              <a:ea typeface="ＭＳ Ｐゴシック" panose="020B0600070205080204" pitchFamily="50" charset="-128"/>
            </a:rPr>
            <a:t>88,581</a:t>
          </a:r>
          <a:r>
            <a:rPr kumimoji="1" lang="ja-JP" altLang="en-US" sz="1100">
              <a:latin typeface="ＭＳ Ｐゴシック" panose="020B0600070205080204" pitchFamily="50" charset="-128"/>
              <a:ea typeface="ＭＳ Ｐゴシック" panose="020B0600070205080204" pitchFamily="50" charset="-128"/>
            </a:rPr>
            <a:t>円となっており、支給事務に係る退職手当調整負担金の減などにより減少したものの一人当たりの額は人口減少により前年度と比較して増加した。年齢構成のバランスに配慮しながら、「にかほ市行財政改革大綱」に基づいた定員管理等の徹底により人件費を抑制する取組を継続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a:t>
          </a:r>
          <a:r>
            <a:rPr kumimoji="1" lang="en-US" altLang="ja-JP" sz="1100">
              <a:latin typeface="ＭＳ Ｐゴシック" panose="020B0600070205080204" pitchFamily="50" charset="-128"/>
              <a:ea typeface="ＭＳ Ｐゴシック" panose="020B0600070205080204" pitchFamily="50" charset="-128"/>
            </a:rPr>
            <a:t>103,617</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90,492</a:t>
          </a:r>
          <a:r>
            <a:rPr kumimoji="1" lang="ja-JP" altLang="en-US" sz="1100">
              <a:latin typeface="ＭＳ Ｐゴシック" panose="020B0600070205080204" pitchFamily="50" charset="-128"/>
              <a:ea typeface="ＭＳ Ｐゴシック" panose="020B0600070205080204" pitchFamily="50" charset="-128"/>
            </a:rPr>
            <a:t>円）より増加し、類似団体平均も上回っている。これは、ふるさと納税に係る返礼品及び事務費、旧上郷小学校利活用事業や風力発電施設ゾーニング事業に係る委託料の増が主な要因である。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a:t>
          </a:r>
          <a:r>
            <a:rPr kumimoji="1" lang="en-US" altLang="ja-JP" sz="1100">
              <a:latin typeface="ＭＳ Ｐゴシック" panose="020B0600070205080204" pitchFamily="50" charset="-128"/>
              <a:ea typeface="ＭＳ Ｐゴシック" panose="020B0600070205080204" pitchFamily="50" charset="-128"/>
            </a:rPr>
            <a:t>62,361</a:t>
          </a:r>
          <a:r>
            <a:rPr kumimoji="1" lang="ja-JP" altLang="en-US" sz="1100">
              <a:latin typeface="ＭＳ Ｐゴシック" panose="020B0600070205080204" pitchFamily="50" charset="-128"/>
              <a:ea typeface="ＭＳ Ｐゴシック" panose="020B0600070205080204" pitchFamily="50" charset="-128"/>
            </a:rPr>
            <a:t>円と前年度（</a:t>
          </a:r>
          <a:r>
            <a:rPr kumimoji="1" lang="en-US" altLang="ja-JP" sz="1100">
              <a:latin typeface="ＭＳ Ｐゴシック" panose="020B0600070205080204" pitchFamily="50" charset="-128"/>
              <a:ea typeface="ＭＳ Ｐゴシック" panose="020B0600070205080204" pitchFamily="50" charset="-128"/>
            </a:rPr>
            <a:t>51,754</a:t>
          </a:r>
          <a:r>
            <a:rPr kumimoji="1" lang="ja-JP" altLang="en-US" sz="1100">
              <a:latin typeface="ＭＳ Ｐゴシック" panose="020B0600070205080204" pitchFamily="50" charset="-128"/>
              <a:ea typeface="ＭＳ Ｐゴシック" panose="020B0600070205080204" pitchFamily="50" charset="-128"/>
            </a:rPr>
            <a:t>円）より増加した。これは、企業立地用地造成事業や屋内運動施設整備事業等の実施が主な要因である。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a:t>
          </a:r>
          <a:r>
            <a:rPr kumimoji="1" lang="en-US" altLang="ja-JP" sz="1100">
              <a:latin typeface="ＭＳ Ｐゴシック" panose="020B0600070205080204" pitchFamily="50" charset="-128"/>
              <a:ea typeface="ＭＳ Ｐゴシック" panose="020B0600070205080204" pitchFamily="50" charset="-128"/>
            </a:rPr>
            <a:t>67,367</a:t>
          </a:r>
          <a:r>
            <a:rPr kumimoji="1" lang="ja-JP" altLang="en-US" sz="1100">
              <a:latin typeface="ＭＳ Ｐゴシック" panose="020B0600070205080204" pitchFamily="50" charset="-128"/>
              <a:ea typeface="ＭＳ Ｐゴシック" panose="020B0600070205080204" pitchFamily="50" charset="-128"/>
            </a:rPr>
            <a:t>円と直近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年間で最も低い水準となっており、類似団体平均も下回った。任意繰上償還の縮小及びその他の償還終了が主な要因である。また、</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年度から毎年数億円規模の任意繰上償還を実施していることも、中長期的に見れば将来支払うべき償還利子の軽減に大きな効果があり、将来負担の軽減に寄与している。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a:t>
          </a:r>
          <a:r>
            <a:rPr kumimoji="1" lang="en-US" altLang="ja-JP" sz="1100">
              <a:latin typeface="ＭＳ Ｐゴシック" panose="020B0600070205080204" pitchFamily="50" charset="-128"/>
              <a:ea typeface="ＭＳ Ｐゴシック" panose="020B0600070205080204" pitchFamily="50" charset="-128"/>
            </a:rPr>
            <a:t>21,658</a:t>
          </a:r>
          <a:r>
            <a:rPr kumimoji="1" lang="ja-JP" altLang="en-US" sz="1100">
              <a:latin typeface="ＭＳ Ｐゴシック" panose="020B0600070205080204" pitchFamily="50" charset="-128"/>
              <a:ea typeface="ＭＳ Ｐゴシック" panose="020B0600070205080204" pitchFamily="50" charset="-128"/>
            </a:rPr>
            <a:t>円と前年度（</a:t>
          </a:r>
          <a:r>
            <a:rPr kumimoji="1" lang="en-US" altLang="ja-JP" sz="1100">
              <a:latin typeface="ＭＳ Ｐゴシック" panose="020B0600070205080204" pitchFamily="50" charset="-128"/>
              <a:ea typeface="ＭＳ Ｐゴシック" panose="020B0600070205080204" pitchFamily="50" charset="-128"/>
            </a:rPr>
            <a:t>5,119</a:t>
          </a:r>
          <a:r>
            <a:rPr kumimoji="1" lang="ja-JP" altLang="en-US" sz="1100">
              <a:latin typeface="ＭＳ Ｐゴシック" panose="020B0600070205080204" pitchFamily="50" charset="-128"/>
              <a:ea typeface="ＭＳ Ｐゴシック" panose="020B0600070205080204" pitchFamily="50" charset="-128"/>
            </a:rPr>
            <a:t>円）より大幅に増加した。これは、ふるさと納税の増収に伴うみらい創造基金積立金の増が主な要因である。今後もふるさと納税の取組を強化するほか、納付機会の拡大などによる市税収入の収納率の向上を図り、財政基盤の維持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貸付金は</a:t>
          </a:r>
          <a:r>
            <a:rPr kumimoji="1" lang="en-US" altLang="ja-JP" sz="1100">
              <a:latin typeface="ＭＳ Ｐゴシック" panose="020B0600070205080204" pitchFamily="50" charset="-128"/>
              <a:ea typeface="ＭＳ Ｐゴシック" panose="020B0600070205080204" pitchFamily="50" charset="-128"/>
            </a:rPr>
            <a:t>24,289</a:t>
          </a:r>
          <a:r>
            <a:rPr kumimoji="1" lang="ja-JP" altLang="en-US" sz="1100">
              <a:latin typeface="ＭＳ Ｐゴシック" panose="020B0600070205080204" pitchFamily="50" charset="-128"/>
              <a:ea typeface="ＭＳ Ｐゴシック" panose="020B0600070205080204" pitchFamily="50" charset="-128"/>
            </a:rPr>
            <a:t>円と前年度（</a:t>
          </a:r>
          <a:r>
            <a:rPr kumimoji="1" lang="en-US" altLang="ja-JP" sz="1100">
              <a:latin typeface="ＭＳ Ｐゴシック" panose="020B0600070205080204" pitchFamily="50" charset="-128"/>
              <a:ea typeface="ＭＳ Ｐゴシック" panose="020B0600070205080204" pitchFamily="50" charset="-128"/>
            </a:rPr>
            <a:t>3,643</a:t>
          </a:r>
          <a:r>
            <a:rPr kumimoji="1" lang="ja-JP" altLang="en-US" sz="1100">
              <a:latin typeface="ＭＳ Ｐゴシック" panose="020B0600070205080204" pitchFamily="50" charset="-128"/>
              <a:ea typeface="ＭＳ Ｐゴシック" panose="020B0600070205080204" pitchFamily="50" charset="-128"/>
            </a:rPr>
            <a:t>円）より大幅に増加した。これは、ガス事業会計廃止（民間譲渡）に伴う欠損金解消のための資金貸付によるものである。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24,291
24,192
241.13
14,522,361
14,232,419
234,684
9,068,300
14,478,021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40259</xdr:rowOff>
    </xdr:from>
    <xdr:to>
      <xdr:col>24</xdr:col>
      <xdr:colOff>63500</xdr:colOff>
      <xdr:row>35</xdr:row>
      <xdr:rowOff>124270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1009"/>
          <a:ext cx="8382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124270</xdr:rowOff>
    </xdr:from>
    <xdr:to>
      <xdr:col>19</xdr:col>
      <xdr:colOff>177800</xdr:colOff>
      <xdr:row>35</xdr:row>
      <xdr:rowOff>164274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5020"/>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139509</xdr:rowOff>
    </xdr:from>
    <xdr:to>
      <xdr:col>15</xdr:col>
      <xdr:colOff>50800</xdr:colOff>
      <xdr:row>35</xdr:row>
      <xdr:rowOff>164274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025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61214</xdr:rowOff>
    </xdr:from>
    <xdr:to>
      <xdr:col>10</xdr:col>
      <xdr:colOff>114300</xdr:colOff>
      <xdr:row>35</xdr:row>
      <xdr:rowOff>139509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1964"/>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92329</xdr:rowOff>
    </xdr:from>
    <xdr:to>
      <xdr:col>6</xdr:col>
      <xdr:colOff>38100</xdr:colOff>
      <xdr:row>36</xdr:row>
      <xdr:rowOff>22479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160909</xdr:rowOff>
    </xdr:from>
    <xdr:to>
      <xdr:col>24</xdr:col>
      <xdr:colOff>114300</xdr:colOff>
      <xdr:row>35</xdr:row>
      <xdr:rowOff>91059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73470</xdr:rowOff>
    </xdr:from>
    <xdr:to>
      <xdr:col>20</xdr:col>
      <xdr:colOff>38100</xdr:colOff>
      <xdr:row>36</xdr:row>
      <xdr:rowOff>3620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113474</xdr:rowOff>
    </xdr:from>
    <xdr:to>
      <xdr:col>15</xdr:col>
      <xdr:colOff>101600</xdr:colOff>
      <xdr:row>36</xdr:row>
      <xdr:rowOff>43624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60151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88709</xdr:rowOff>
    </xdr:from>
    <xdr:to>
      <xdr:col>10</xdr:col>
      <xdr:colOff>165100</xdr:colOff>
      <xdr:row>36</xdr:row>
      <xdr:rowOff>18859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35386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xdr:rowOff>
    </xdr:from>
    <xdr:to>
      <xdr:col>6</xdr:col>
      <xdr:colOff>38100</xdr:colOff>
      <xdr:row>35</xdr:row>
      <xdr:rowOff>112014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128541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110124</xdr:rowOff>
    </xdr:from>
    <xdr:to>
      <xdr:col>24</xdr:col>
      <xdr:colOff>63500</xdr:colOff>
      <xdr:row>58</xdr:row>
      <xdr:rowOff>142229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4224"/>
          <a:ext cx="838200" cy="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139607</xdr:rowOff>
    </xdr:from>
    <xdr:to>
      <xdr:col>19</xdr:col>
      <xdr:colOff>177800</xdr:colOff>
      <xdr:row>58</xdr:row>
      <xdr:rowOff>142229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83707"/>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139607</xdr:rowOff>
    </xdr:from>
    <xdr:to>
      <xdr:col>15</xdr:col>
      <xdr:colOff>50800</xdr:colOff>
      <xdr:row>58</xdr:row>
      <xdr:rowOff>141516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83707"/>
          <a:ext cx="8890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133903</xdr:rowOff>
    </xdr:from>
    <xdr:to>
      <xdr:col>10</xdr:col>
      <xdr:colOff>114300</xdr:colOff>
      <xdr:row>58</xdr:row>
      <xdr:rowOff>141516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78003"/>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80161</xdr:rowOff>
    </xdr:from>
    <xdr:to>
      <xdr:col>6</xdr:col>
      <xdr:colOff>38100</xdr:colOff>
      <xdr:row>59</xdr:row>
      <xdr:rowOff>10311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26838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59324</xdr:rowOff>
    </xdr:from>
    <xdr:to>
      <xdr:col>24</xdr:col>
      <xdr:colOff>114300</xdr:colOff>
      <xdr:row>58</xdr:row>
      <xdr:rowOff>160924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91429</xdr:rowOff>
    </xdr:from>
    <xdr:to>
      <xdr:col>20</xdr:col>
      <xdr:colOff>38100</xdr:colOff>
      <xdr:row>59</xdr:row>
      <xdr:rowOff>21579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88807</xdr:rowOff>
    </xdr:from>
    <xdr:to>
      <xdr:col>15</xdr:col>
      <xdr:colOff>101600</xdr:colOff>
      <xdr:row>59</xdr:row>
      <xdr:rowOff>18957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90716</xdr:rowOff>
    </xdr:from>
    <xdr:to>
      <xdr:col>10</xdr:col>
      <xdr:colOff>165100</xdr:colOff>
      <xdr:row>59</xdr:row>
      <xdr:rowOff>20866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83103</xdr:rowOff>
    </xdr:from>
    <xdr:to>
      <xdr:col>6</xdr:col>
      <xdr:colOff>38100</xdr:colOff>
      <xdr:row>59</xdr:row>
      <xdr:rowOff>13253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42748</xdr:rowOff>
    </xdr:from>
    <xdr:to>
      <xdr:col>24</xdr:col>
      <xdr:colOff>63500</xdr:colOff>
      <xdr:row>76</xdr:row>
      <xdr:rowOff>160934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2948"/>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160934</xdr:rowOff>
    </xdr:from>
    <xdr:to>
      <xdr:col>19</xdr:col>
      <xdr:colOff>177800</xdr:colOff>
      <xdr:row>77</xdr:row>
      <xdr:rowOff>18441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113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153885</xdr:rowOff>
    </xdr:from>
    <xdr:to>
      <xdr:col>15</xdr:col>
      <xdr:colOff>50800</xdr:colOff>
      <xdr:row>77</xdr:row>
      <xdr:rowOff>18441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84085"/>
          <a:ext cx="8890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153885</xdr:rowOff>
    </xdr:from>
    <xdr:to>
      <xdr:col>10</xdr:col>
      <xdr:colOff>114300</xdr:colOff>
      <xdr:row>77</xdr:row>
      <xdr:rowOff>66548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4085"/>
          <a:ext cx="889000" cy="8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20434</xdr:rowOff>
    </xdr:from>
    <xdr:to>
      <xdr:col>6</xdr:col>
      <xdr:colOff>38100</xdr:colOff>
      <xdr:row>77</xdr:row>
      <xdr:rowOff>122034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2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113161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1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163398</xdr:rowOff>
    </xdr:from>
    <xdr:to>
      <xdr:col>24</xdr:col>
      <xdr:colOff>114300</xdr:colOff>
      <xdr:row>76</xdr:row>
      <xdr:rowOff>93548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141825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110134</xdr:rowOff>
    </xdr:from>
    <xdr:to>
      <xdr:col>20</xdr:col>
      <xdr:colOff>38100</xdr:colOff>
      <xdr:row>77</xdr:row>
      <xdr:rowOff>40284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31411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139091</xdr:rowOff>
    </xdr:from>
    <xdr:to>
      <xdr:col>15</xdr:col>
      <xdr:colOff>101600</xdr:colOff>
      <xdr:row>77</xdr:row>
      <xdr:rowOff>69241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60368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103085</xdr:rowOff>
    </xdr:from>
    <xdr:to>
      <xdr:col>10</xdr:col>
      <xdr:colOff>165100</xdr:colOff>
      <xdr:row>77</xdr:row>
      <xdr:rowOff>33235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15748</xdr:rowOff>
    </xdr:from>
    <xdr:to>
      <xdr:col>6</xdr:col>
      <xdr:colOff>38100</xdr:colOff>
      <xdr:row>77</xdr:row>
      <xdr:rowOff>117348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133875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141332</xdr:rowOff>
    </xdr:from>
    <xdr:to>
      <xdr:col>24</xdr:col>
      <xdr:colOff>62865</xdr:colOff>
      <xdr:row>99</xdr:row>
      <xdr:rowOff>11553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914732"/>
          <a:ext cx="1270" cy="1070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11553</xdr:rowOff>
    </xdr:from>
    <xdr:to>
      <xdr:col>24</xdr:col>
      <xdr:colOff>152400</xdr:colOff>
      <xdr:row>99</xdr:row>
      <xdr:rowOff>11553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8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88009</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141332</xdr:rowOff>
    </xdr:from>
    <xdr:to>
      <xdr:col>24</xdr:col>
      <xdr:colOff>152400</xdr:colOff>
      <xdr:row>92</xdr:row>
      <xdr:rowOff>141332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91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20469</xdr:rowOff>
    </xdr:from>
    <xdr:to>
      <xdr:col>24</xdr:col>
      <xdr:colOff>63500</xdr:colOff>
      <xdr:row>98</xdr:row>
      <xdr:rowOff>81832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22569"/>
          <a:ext cx="8382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89848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77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66971</xdr:rowOff>
    </xdr:from>
    <xdr:to>
      <xdr:col>24</xdr:col>
      <xdr:colOff>114300</xdr:colOff>
      <xdr:row>96</xdr:row>
      <xdr:rowOff>168571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112105</xdr:rowOff>
    </xdr:from>
    <xdr:to>
      <xdr:col>19</xdr:col>
      <xdr:colOff>177800</xdr:colOff>
      <xdr:row>98</xdr:row>
      <xdr:rowOff>81832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42755"/>
          <a:ext cx="889000" cy="1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107597</xdr:rowOff>
    </xdr:from>
    <xdr:to>
      <xdr:col>20</xdr:col>
      <xdr:colOff>38100</xdr:colOff>
      <xdr:row>97</xdr:row>
      <xdr:rowOff>37747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54274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170120</xdr:rowOff>
    </xdr:from>
    <xdr:to>
      <xdr:col>15</xdr:col>
      <xdr:colOff>50800</xdr:colOff>
      <xdr:row>97</xdr:row>
      <xdr:rowOff>112105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286420"/>
          <a:ext cx="889000" cy="4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163717</xdr:rowOff>
    </xdr:from>
    <xdr:to>
      <xdr:col>15</xdr:col>
      <xdr:colOff>101600</xdr:colOff>
      <xdr:row>97</xdr:row>
      <xdr:rowOff>93867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110394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104643</xdr:rowOff>
    </xdr:from>
    <xdr:to>
      <xdr:col>10</xdr:col>
      <xdr:colOff>114300</xdr:colOff>
      <xdr:row>94</xdr:row>
      <xdr:rowOff>170120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535143"/>
          <a:ext cx="889000" cy="7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114258</xdr:rowOff>
    </xdr:from>
    <xdr:to>
      <xdr:col>10</xdr:col>
      <xdr:colOff>165100</xdr:colOff>
      <xdr:row>97</xdr:row>
      <xdr:rowOff>44408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35535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165024</xdr:rowOff>
    </xdr:from>
    <xdr:to>
      <xdr:col>6</xdr:col>
      <xdr:colOff>38100</xdr:colOff>
      <xdr:row>97</xdr:row>
      <xdr:rowOff>95174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86301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141119</xdr:rowOff>
    </xdr:from>
    <xdr:to>
      <xdr:col>24</xdr:col>
      <xdr:colOff>114300</xdr:colOff>
      <xdr:row>98</xdr:row>
      <xdr:rowOff>71269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119546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31032</xdr:rowOff>
    </xdr:from>
    <xdr:to>
      <xdr:col>20</xdr:col>
      <xdr:colOff>38100</xdr:colOff>
      <xdr:row>98</xdr:row>
      <xdr:rowOff>132632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123759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61305</xdr:rowOff>
    </xdr:from>
    <xdr:to>
      <xdr:col>15</xdr:col>
      <xdr:colOff>101600</xdr:colOff>
      <xdr:row>97</xdr:row>
      <xdr:rowOff>162905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119320</xdr:rowOff>
    </xdr:from>
    <xdr:to>
      <xdr:col>10</xdr:col>
      <xdr:colOff>165100</xdr:colOff>
      <xdr:row>95</xdr:row>
      <xdr:rowOff>49470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65997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53843</xdr:rowOff>
    </xdr:from>
    <xdr:to>
      <xdr:col>6</xdr:col>
      <xdr:colOff>38100</xdr:colOff>
      <xdr:row>90</xdr:row>
      <xdr:rowOff>155443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4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520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25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143782</xdr:rowOff>
    </xdr:from>
    <xdr:to>
      <xdr:col>55</xdr:col>
      <xdr:colOff>0</xdr:colOff>
      <xdr:row>38</xdr:row>
      <xdr:rowOff>165499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888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165499</xdr:rowOff>
    </xdr:from>
    <xdr:to>
      <xdr:col>50</xdr:col>
      <xdr:colOff>114300</xdr:colOff>
      <xdr:row>39</xdr:row>
      <xdr:rowOff>15439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80599"/>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162887</xdr:rowOff>
    </xdr:from>
    <xdr:to>
      <xdr:col>45</xdr:col>
      <xdr:colOff>177800</xdr:colOff>
      <xdr:row>39</xdr:row>
      <xdr:rowOff>15439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77987"/>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112431</xdr:rowOff>
    </xdr:from>
    <xdr:to>
      <xdr:col>41</xdr:col>
      <xdr:colOff>50800</xdr:colOff>
      <xdr:row>38</xdr:row>
      <xdr:rowOff>162887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27531"/>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164012</xdr:rowOff>
    </xdr:from>
    <xdr:to>
      <xdr:col>36</xdr:col>
      <xdr:colOff>165100</xdr:colOff>
      <xdr:row>38</xdr:row>
      <xdr:rowOff>94162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110688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92982</xdr:rowOff>
    </xdr:from>
    <xdr:to>
      <xdr:col>55</xdr:col>
      <xdr:colOff>50800</xdr:colOff>
      <xdr:row>39</xdr:row>
      <xdr:rowOff>23132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51325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114699</xdr:rowOff>
    </xdr:from>
    <xdr:to>
      <xdr:col>50</xdr:col>
      <xdr:colOff>165100</xdr:colOff>
      <xdr:row>39</xdr:row>
      <xdr:rowOff>44849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35976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136089</xdr:rowOff>
    </xdr:from>
    <xdr:to>
      <xdr:col>46</xdr:col>
      <xdr:colOff>38100</xdr:colOff>
      <xdr:row>39</xdr:row>
      <xdr:rowOff>66239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57366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112087</xdr:rowOff>
    </xdr:from>
    <xdr:to>
      <xdr:col>41</xdr:col>
      <xdr:colOff>101600</xdr:colOff>
      <xdr:row>39</xdr:row>
      <xdr:rowOff>42237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33364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61631</xdr:rowOff>
    </xdr:from>
    <xdr:to>
      <xdr:col>36</xdr:col>
      <xdr:colOff>165100</xdr:colOff>
      <xdr:row>38</xdr:row>
      <xdr:rowOff>163231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154358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6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135096</xdr:rowOff>
    </xdr:from>
    <xdr:to>
      <xdr:col>55</xdr:col>
      <xdr:colOff>0</xdr:colOff>
      <xdr:row>57</xdr:row>
      <xdr:rowOff>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36296"/>
          <a:ext cx="8382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xdr:rowOff>
    </xdr:from>
    <xdr:to>
      <xdr:col>50</xdr:col>
      <xdr:colOff>114300</xdr:colOff>
      <xdr:row>57</xdr:row>
      <xdr:rowOff>4880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7271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158924</xdr:rowOff>
    </xdr:from>
    <xdr:to>
      <xdr:col>45</xdr:col>
      <xdr:colOff>177800</xdr:colOff>
      <xdr:row>57</xdr:row>
      <xdr:rowOff>4880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60124"/>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154744</xdr:rowOff>
    </xdr:from>
    <xdr:to>
      <xdr:col>41</xdr:col>
      <xdr:colOff>50800</xdr:colOff>
      <xdr:row>56</xdr:row>
      <xdr:rowOff>158924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55944"/>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166711</xdr:rowOff>
    </xdr:from>
    <xdr:to>
      <xdr:col>36</xdr:col>
      <xdr:colOff>165100</xdr:colOff>
      <xdr:row>58</xdr:row>
      <xdr:rowOff>96861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3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87988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84296</xdr:rowOff>
    </xdr:from>
    <xdr:to>
      <xdr:col>55</xdr:col>
      <xdr:colOff>50800</xdr:colOff>
      <xdr:row>57</xdr:row>
      <xdr:rowOff>14446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107173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120719</xdr:rowOff>
    </xdr:from>
    <xdr:to>
      <xdr:col>50</xdr:col>
      <xdr:colOff>165100</xdr:colOff>
      <xdr:row>57</xdr:row>
      <xdr:rowOff>50869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67396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125530</xdr:rowOff>
    </xdr:from>
    <xdr:to>
      <xdr:col>46</xdr:col>
      <xdr:colOff>38100</xdr:colOff>
      <xdr:row>57</xdr:row>
      <xdr:rowOff>55680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72207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0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108124</xdr:rowOff>
    </xdr:from>
    <xdr:to>
      <xdr:col>41</xdr:col>
      <xdr:colOff>101600</xdr:colOff>
      <xdr:row>57</xdr:row>
      <xdr:rowOff>38274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54801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4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103944</xdr:rowOff>
    </xdr:from>
    <xdr:to>
      <xdr:col>36</xdr:col>
      <xdr:colOff>165100</xdr:colOff>
      <xdr:row>57</xdr:row>
      <xdr:rowOff>34094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128689</xdr:rowOff>
    </xdr:from>
    <xdr:to>
      <xdr:col>55</xdr:col>
      <xdr:colOff>0</xdr:colOff>
      <xdr:row>77</xdr:row>
      <xdr:rowOff>35725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987439"/>
          <a:ext cx="8382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35725</xdr:rowOff>
    </xdr:from>
    <xdr:to>
      <xdr:col>50</xdr:col>
      <xdr:colOff>114300</xdr:colOff>
      <xdr:row>77</xdr:row>
      <xdr:rowOff>109525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237375"/>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2045</xdr:rowOff>
    </xdr:from>
    <xdr:to>
      <xdr:col>45</xdr:col>
      <xdr:colOff>177800</xdr:colOff>
      <xdr:row>77</xdr:row>
      <xdr:rowOff>109525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203695"/>
          <a:ext cx="8890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114764</xdr:rowOff>
    </xdr:from>
    <xdr:to>
      <xdr:col>41</xdr:col>
      <xdr:colOff>50800</xdr:colOff>
      <xdr:row>77</xdr:row>
      <xdr:rowOff>2045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2802064"/>
          <a:ext cx="889000" cy="4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31121</xdr:rowOff>
    </xdr:from>
    <xdr:to>
      <xdr:col>36</xdr:col>
      <xdr:colOff>165100</xdr:colOff>
      <xdr:row>77</xdr:row>
      <xdr:rowOff>132721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3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123848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3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77889</xdr:rowOff>
    </xdr:from>
    <xdr:to>
      <xdr:col>55</xdr:col>
      <xdr:colOff>50800</xdr:colOff>
      <xdr:row>76</xdr:row>
      <xdr:rowOff>8040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9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100766</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7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156375</xdr:rowOff>
    </xdr:from>
    <xdr:to>
      <xdr:col>50</xdr:col>
      <xdr:colOff>165100</xdr:colOff>
      <xdr:row>77</xdr:row>
      <xdr:rowOff>86525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77652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2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58725</xdr:rowOff>
    </xdr:from>
    <xdr:to>
      <xdr:col>46</xdr:col>
      <xdr:colOff>38100</xdr:colOff>
      <xdr:row>77</xdr:row>
      <xdr:rowOff>160325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151452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3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122695</xdr:rowOff>
    </xdr:from>
    <xdr:to>
      <xdr:col>41</xdr:col>
      <xdr:colOff>101600</xdr:colOff>
      <xdr:row>77</xdr:row>
      <xdr:rowOff>52845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1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69372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9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63964</xdr:rowOff>
    </xdr:from>
    <xdr:to>
      <xdr:col>36</xdr:col>
      <xdr:colOff>165100</xdr:colOff>
      <xdr:row>74</xdr:row>
      <xdr:rowOff>165564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75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10641</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5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169428</xdr:rowOff>
    </xdr:from>
    <xdr:to>
      <xdr:col>55</xdr:col>
      <xdr:colOff>0</xdr:colOff>
      <xdr:row>99</xdr:row>
      <xdr:rowOff>6531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971528"/>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169428</xdr:rowOff>
    </xdr:from>
    <xdr:to>
      <xdr:col>50</xdr:col>
      <xdr:colOff>114300</xdr:colOff>
      <xdr:row>99</xdr:row>
      <xdr:rowOff>122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971528"/>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122</xdr:rowOff>
    </xdr:from>
    <xdr:to>
      <xdr:col>45</xdr:col>
      <xdr:colOff>177800</xdr:colOff>
      <xdr:row>99</xdr:row>
      <xdr:rowOff>8849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973672"/>
          <a:ext cx="8890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8849</xdr:rowOff>
    </xdr:from>
    <xdr:to>
      <xdr:col>41</xdr:col>
      <xdr:colOff>50800</xdr:colOff>
      <xdr:row>99</xdr:row>
      <xdr:rowOff>9375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98239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119661</xdr:rowOff>
    </xdr:from>
    <xdr:to>
      <xdr:col>36</xdr:col>
      <xdr:colOff>165100</xdr:colOff>
      <xdr:row>99</xdr:row>
      <xdr:rowOff>49811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92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66338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127181</xdr:rowOff>
    </xdr:from>
    <xdr:to>
      <xdr:col>55</xdr:col>
      <xdr:colOff>50800</xdr:colOff>
      <xdr:row>99</xdr:row>
      <xdr:rowOff>57331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9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118628</xdr:rowOff>
    </xdr:from>
    <xdr:to>
      <xdr:col>50</xdr:col>
      <xdr:colOff>165100</xdr:colOff>
      <xdr:row>99</xdr:row>
      <xdr:rowOff>48778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9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120772</xdr:rowOff>
    </xdr:from>
    <xdr:to>
      <xdr:col>46</xdr:col>
      <xdr:colOff>38100</xdr:colOff>
      <xdr:row>99</xdr:row>
      <xdr:rowOff>50922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9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67449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129499</xdr:rowOff>
    </xdr:from>
    <xdr:to>
      <xdr:col>41</xdr:col>
      <xdr:colOff>101600</xdr:colOff>
      <xdr:row>99</xdr:row>
      <xdr:rowOff>59649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9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50776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702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130025</xdr:rowOff>
    </xdr:from>
    <xdr:to>
      <xdr:col>36</xdr:col>
      <xdr:colOff>165100</xdr:colOff>
      <xdr:row>99</xdr:row>
      <xdr:rowOff>60175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9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51302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70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1789</xdr:rowOff>
    </xdr:from>
    <xdr:to>
      <xdr:col>85</xdr:col>
      <xdr:colOff>127000</xdr:colOff>
      <xdr:row>37</xdr:row>
      <xdr:rowOff>10182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345439"/>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1789</xdr:rowOff>
    </xdr:from>
    <xdr:to>
      <xdr:col>81</xdr:col>
      <xdr:colOff>50800</xdr:colOff>
      <xdr:row>37</xdr:row>
      <xdr:rowOff>41010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345439"/>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41010</xdr:rowOff>
    </xdr:from>
    <xdr:to>
      <xdr:col>76</xdr:col>
      <xdr:colOff>114300</xdr:colOff>
      <xdr:row>37</xdr:row>
      <xdr:rowOff>61780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384660"/>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61780</xdr:rowOff>
    </xdr:from>
    <xdr:to>
      <xdr:col>71</xdr:col>
      <xdr:colOff>177800</xdr:colOff>
      <xdr:row>37</xdr:row>
      <xdr:rowOff>78468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0543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130832</xdr:rowOff>
    </xdr:from>
    <xdr:to>
      <xdr:col>85</xdr:col>
      <xdr:colOff>177800</xdr:colOff>
      <xdr:row>37</xdr:row>
      <xdr:rowOff>60982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109259</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8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122439</xdr:rowOff>
    </xdr:from>
    <xdr:to>
      <xdr:col>81</xdr:col>
      <xdr:colOff>101600</xdr:colOff>
      <xdr:row>37</xdr:row>
      <xdr:rowOff>52589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43716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3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161660</xdr:rowOff>
    </xdr:from>
    <xdr:to>
      <xdr:col>76</xdr:col>
      <xdr:colOff>165100</xdr:colOff>
      <xdr:row>37</xdr:row>
      <xdr:rowOff>91810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82937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10980</xdr:rowOff>
    </xdr:from>
    <xdr:to>
      <xdr:col>72</xdr:col>
      <xdr:colOff>38100</xdr:colOff>
      <xdr:row>37</xdr:row>
      <xdr:rowOff>112580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103707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4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27668</xdr:rowOff>
    </xdr:from>
    <xdr:to>
      <xdr:col>67</xdr:col>
      <xdr:colOff>101600</xdr:colOff>
      <xdr:row>37</xdr:row>
      <xdr:rowOff>129268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120395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4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75943</xdr:rowOff>
    </xdr:from>
    <xdr:to>
      <xdr:col>85</xdr:col>
      <xdr:colOff>127000</xdr:colOff>
      <xdr:row>57</xdr:row>
      <xdr:rowOff>84531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48593"/>
          <a:ext cx="8382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141888</xdr:rowOff>
    </xdr:from>
    <xdr:to>
      <xdr:col>81</xdr:col>
      <xdr:colOff>50800</xdr:colOff>
      <xdr:row>57</xdr:row>
      <xdr:rowOff>84531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43088"/>
          <a:ext cx="889000" cy="1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141888</xdr:rowOff>
    </xdr:from>
    <xdr:to>
      <xdr:col>76</xdr:col>
      <xdr:colOff>114300</xdr:colOff>
      <xdr:row>58</xdr:row>
      <xdr:rowOff>56337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43088"/>
          <a:ext cx="889000" cy="25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110689</xdr:rowOff>
    </xdr:from>
    <xdr:to>
      <xdr:col>71</xdr:col>
      <xdr:colOff>177800</xdr:colOff>
      <xdr:row>58</xdr:row>
      <xdr:rowOff>56337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883339"/>
          <a:ext cx="889000" cy="1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100972</xdr:rowOff>
    </xdr:from>
    <xdr:to>
      <xdr:col>67</xdr:col>
      <xdr:colOff>101600</xdr:colOff>
      <xdr:row>58</xdr:row>
      <xdr:rowOff>31122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8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22249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25143</xdr:rowOff>
    </xdr:from>
    <xdr:to>
      <xdr:col>85</xdr:col>
      <xdr:colOff>177800</xdr:colOff>
      <xdr:row>57</xdr:row>
      <xdr:rowOff>126743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3570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33731</xdr:rowOff>
    </xdr:from>
    <xdr:to>
      <xdr:col>81</xdr:col>
      <xdr:colOff>101600</xdr:colOff>
      <xdr:row>57</xdr:row>
      <xdr:rowOff>135331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151858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58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91088</xdr:rowOff>
    </xdr:from>
    <xdr:to>
      <xdr:col>76</xdr:col>
      <xdr:colOff>165100</xdr:colOff>
      <xdr:row>57</xdr:row>
      <xdr:rowOff>21238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37765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4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5537</xdr:rowOff>
    </xdr:from>
    <xdr:to>
      <xdr:col>72</xdr:col>
      <xdr:colOff>38100</xdr:colOff>
      <xdr:row>58</xdr:row>
      <xdr:rowOff>107137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98264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04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59889</xdr:rowOff>
    </xdr:from>
    <xdr:to>
      <xdr:col>67</xdr:col>
      <xdr:colOff>101600</xdr:colOff>
      <xdr:row>57</xdr:row>
      <xdr:rowOff>161489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6566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6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35167</xdr:rowOff>
    </xdr:from>
    <xdr:to>
      <xdr:col>85</xdr:col>
      <xdr:colOff>127000</xdr:colOff>
      <xdr:row>79</xdr:row>
      <xdr:rowOff>43969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79717"/>
          <a:ext cx="8382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35167</xdr:rowOff>
    </xdr:from>
    <xdr:to>
      <xdr:col>81</xdr:col>
      <xdr:colOff>50800</xdr:colOff>
      <xdr:row>79</xdr:row>
      <xdr:rowOff>43249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579717"/>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43249</xdr:rowOff>
    </xdr:from>
    <xdr:to>
      <xdr:col>76</xdr:col>
      <xdr:colOff>114300</xdr:colOff>
      <xdr:row>79</xdr:row>
      <xdr:rowOff>44148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587799"/>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44148</xdr:rowOff>
    </xdr:from>
    <xdr:to>
      <xdr:col>71</xdr:col>
      <xdr:colOff>177800</xdr:colOff>
      <xdr:row>79</xdr:row>
      <xdr:rowOff>44414</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58869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159539</xdr:rowOff>
    </xdr:from>
    <xdr:to>
      <xdr:col>67</xdr:col>
      <xdr:colOff>101600</xdr:colOff>
      <xdr:row>79</xdr:row>
      <xdr:rowOff>89689</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53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106216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30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164619</xdr:rowOff>
    </xdr:from>
    <xdr:to>
      <xdr:col>85</xdr:col>
      <xdr:colOff>177800</xdr:colOff>
      <xdr:row>79</xdr:row>
      <xdr:rowOff>94769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112566</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155817</xdr:rowOff>
    </xdr:from>
    <xdr:to>
      <xdr:col>81</xdr:col>
      <xdr:colOff>101600</xdr:colOff>
      <xdr:row>79</xdr:row>
      <xdr:rowOff>85967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102494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3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163899</xdr:rowOff>
    </xdr:from>
    <xdr:to>
      <xdr:col>76</xdr:col>
      <xdr:colOff>165100</xdr:colOff>
      <xdr:row>79</xdr:row>
      <xdr:rowOff>94049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85176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62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164798</xdr:rowOff>
    </xdr:from>
    <xdr:to>
      <xdr:col>72</xdr:col>
      <xdr:colOff>38100</xdr:colOff>
      <xdr:row>79</xdr:row>
      <xdr:rowOff>94948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86075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630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165064</xdr:rowOff>
    </xdr:from>
    <xdr:to>
      <xdr:col>67</xdr:col>
      <xdr:colOff>101600</xdr:colOff>
      <xdr:row>79</xdr:row>
      <xdr:rowOff>95214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86341</xdr:rowOff>
    </xdr:from>
    <xdr:ext cx="31393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57333" y="13630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81952</xdr:rowOff>
    </xdr:from>
    <xdr:to>
      <xdr:col>85</xdr:col>
      <xdr:colOff>127000</xdr:colOff>
      <xdr:row>95</xdr:row>
      <xdr:rowOff>51341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6026802"/>
          <a:ext cx="838200" cy="3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99183</xdr:rowOff>
    </xdr:from>
    <xdr:to>
      <xdr:col>81</xdr:col>
      <xdr:colOff>50800</xdr:colOff>
      <xdr:row>93</xdr:row>
      <xdr:rowOff>81952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5872583"/>
          <a:ext cx="889000" cy="15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99183</xdr:rowOff>
    </xdr:from>
    <xdr:to>
      <xdr:col>76</xdr:col>
      <xdr:colOff>114300</xdr:colOff>
      <xdr:row>93</xdr:row>
      <xdr:rowOff>49763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5872583"/>
          <a:ext cx="889000" cy="1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49763</xdr:rowOff>
    </xdr:from>
    <xdr:to>
      <xdr:col>71</xdr:col>
      <xdr:colOff>177800</xdr:colOff>
      <xdr:row>93</xdr:row>
      <xdr:rowOff>75245</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5994613"/>
          <a:ext cx="889000" cy="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133640</xdr:rowOff>
    </xdr:from>
    <xdr:to>
      <xdr:col>67</xdr:col>
      <xdr:colOff>101600</xdr:colOff>
      <xdr:row>96</xdr:row>
      <xdr:rowOff>63790</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xdr:rowOff>
    </xdr:from>
    <xdr:to>
      <xdr:col>85</xdr:col>
      <xdr:colOff>177800</xdr:colOff>
      <xdr:row>95</xdr:row>
      <xdr:rowOff>102141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2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150418</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2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31152</xdr:rowOff>
    </xdr:from>
    <xdr:to>
      <xdr:col>81</xdr:col>
      <xdr:colOff>101600</xdr:colOff>
      <xdr:row>93</xdr:row>
      <xdr:rowOff>132752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59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149279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7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48383</xdr:rowOff>
    </xdr:from>
    <xdr:to>
      <xdr:col>76</xdr:col>
      <xdr:colOff>165100</xdr:colOff>
      <xdr:row>92</xdr:row>
      <xdr:rowOff>149983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58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166510</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292795" y="155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170413</xdr:rowOff>
    </xdr:from>
    <xdr:to>
      <xdr:col>72</xdr:col>
      <xdr:colOff>38100</xdr:colOff>
      <xdr:row>93</xdr:row>
      <xdr:rowOff>100563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59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117090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7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24445</xdr:rowOff>
    </xdr:from>
    <xdr:to>
      <xdr:col>67</xdr:col>
      <xdr:colOff>101600</xdr:colOff>
      <xdr:row>93</xdr:row>
      <xdr:rowOff>126045</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59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142572</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574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48832</xdr:rowOff>
    </xdr:from>
    <xdr:to>
      <xdr:col>116</xdr:col>
      <xdr:colOff>63500</xdr:colOff>
      <xdr:row>38</xdr:row>
      <xdr:rowOff>24829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1323300" y="5363782"/>
          <a:ext cx="838200" cy="11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92416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36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24829</xdr:rowOff>
    </xdr:from>
    <xdr:to>
      <xdr:col>111</xdr:col>
      <xdr:colOff>177800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65399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24885</xdr:rowOff>
    </xdr:from>
    <xdr:to>
      <xdr:col>107</xdr:col>
      <xdr:colOff>50800</xdr:colOff>
      <xdr:row>38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5399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8369</xdr:rowOff>
    </xdr:from>
    <xdr:to>
      <xdr:col>102</xdr:col>
      <xdr:colOff>114300</xdr:colOff>
      <xdr:row>38</xdr:row>
      <xdr:rowOff>24885</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523469"/>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135706</xdr:rowOff>
    </xdr:from>
    <xdr:to>
      <xdr:col>98</xdr:col>
      <xdr:colOff>38100</xdr:colOff>
      <xdr:row>38</xdr:row>
      <xdr:rowOff>65856</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47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56983</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57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169482</xdr:rowOff>
    </xdr:from>
    <xdr:to>
      <xdr:col>116</xdr:col>
      <xdr:colOff>114300</xdr:colOff>
      <xdr:row>31</xdr:row>
      <xdr:rowOff>99632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53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122509</xdr:rowOff>
    </xdr:from>
    <xdr:ext cx="534377"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526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145478</xdr:rowOff>
    </xdr:from>
    <xdr:to>
      <xdr:col>112</xdr:col>
      <xdr:colOff>38100</xdr:colOff>
      <xdr:row>38</xdr:row>
      <xdr:rowOff>75628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66756</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66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145536</xdr:rowOff>
    </xdr:from>
    <xdr:to>
      <xdr:col>102</xdr:col>
      <xdr:colOff>165100</xdr:colOff>
      <xdr:row>38</xdr:row>
      <xdr:rowOff>75685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66812</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58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129019</xdr:rowOff>
    </xdr:from>
    <xdr:to>
      <xdr:col>98</xdr:col>
      <xdr:colOff>38100</xdr:colOff>
      <xdr:row>38</xdr:row>
      <xdr:rowOff>59169</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75696</xdr:rowOff>
    </xdr:from>
    <xdr:ext cx="378565"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7017" y="624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100">
              <a:latin typeface="ＭＳ Ｐゴシック" panose="020B0600070205080204" pitchFamily="50" charset="-128"/>
              <a:ea typeface="ＭＳ Ｐゴシック" panose="020B0600070205080204" pitchFamily="50" charset="-128"/>
            </a:rPr>
            <a:t>83,288</a:t>
          </a:r>
          <a:r>
            <a:rPr kumimoji="1" lang="ja-JP" altLang="en-US" sz="1100">
              <a:latin typeface="ＭＳ Ｐゴシック" panose="020B0600070205080204" pitchFamily="50" charset="-128"/>
              <a:ea typeface="ＭＳ Ｐゴシック" panose="020B0600070205080204" pitchFamily="50" charset="-128"/>
            </a:rPr>
            <a:t>円で、ふるさと納税の増収に伴う経費の増や、旧上郷小学校利活用事業及び風力発電施設ゾーニング事業の実施などにより前年度から増加した。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民生費の住民一人当たりのコストは</a:t>
          </a:r>
          <a:r>
            <a:rPr kumimoji="1" lang="en-US" altLang="ja-JP" sz="1100">
              <a:latin typeface="ＭＳ Ｐゴシック" panose="020B0600070205080204" pitchFamily="50" charset="-128"/>
              <a:ea typeface="ＭＳ Ｐゴシック" panose="020B0600070205080204" pitchFamily="50" charset="-128"/>
            </a:rPr>
            <a:t>160,634</a:t>
          </a:r>
          <a:r>
            <a:rPr kumimoji="1" lang="ja-JP" altLang="en-US" sz="1100">
              <a:latin typeface="ＭＳ Ｐゴシック" panose="020B0600070205080204" pitchFamily="50" charset="-128"/>
              <a:ea typeface="ＭＳ Ｐゴシック" panose="020B0600070205080204" pitchFamily="50" charset="-128"/>
            </a:rPr>
            <a:t>円で、前年度から増加し、直近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年間で最も高い水準となった。これは、障害福祉サービス費の利用者数の増加や福祉医療費の市単独助成対象者の拡大、私立保育所の改修事業に係る保育所等整備交付金の増が主な要因として挙げられる。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農林水産業費の住民一人当たりのコストは</a:t>
          </a:r>
          <a:r>
            <a:rPr kumimoji="1" lang="en-US" altLang="ja-JP" sz="1100">
              <a:latin typeface="ＭＳ Ｐゴシック" panose="020B0600070205080204" pitchFamily="50" charset="-128"/>
              <a:ea typeface="ＭＳ Ｐゴシック" panose="020B0600070205080204" pitchFamily="50" charset="-128"/>
            </a:rPr>
            <a:t>43,923</a:t>
          </a:r>
          <a:r>
            <a:rPr kumimoji="1" lang="ja-JP" altLang="en-US" sz="1100">
              <a:latin typeface="ＭＳ Ｐゴシック" panose="020B0600070205080204" pitchFamily="50" charset="-128"/>
              <a:ea typeface="ＭＳ Ｐゴシック" panose="020B0600070205080204" pitchFamily="50" charset="-128"/>
            </a:rPr>
            <a:t>円で、産地パワーアップ事業、メガ団地等大規模園芸拠点整備事業及び昭和堰改修事業の新規実施などにより前年度から増加した。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商工費の住民一人当たりのコストは</a:t>
          </a:r>
          <a:r>
            <a:rPr kumimoji="1" lang="en-US" altLang="ja-JP" sz="1100">
              <a:latin typeface="ＭＳ Ｐゴシック" panose="020B0600070205080204" pitchFamily="50" charset="-128"/>
              <a:ea typeface="ＭＳ Ｐゴシック" panose="020B0600070205080204" pitchFamily="50" charset="-128"/>
            </a:rPr>
            <a:t>31,578</a:t>
          </a:r>
          <a:r>
            <a:rPr kumimoji="1" lang="ja-JP" altLang="en-US" sz="1100">
              <a:latin typeface="ＭＳ Ｐゴシック" panose="020B0600070205080204" pitchFamily="50" charset="-128"/>
              <a:ea typeface="ＭＳ Ｐゴシック" panose="020B0600070205080204" pitchFamily="50" charset="-128"/>
            </a:rPr>
            <a:t>円で、企業立地用地造成事業に係る造成工事や象潟ねむの丘等の観光施設改修工事の実施などにより前年度から大幅に増加した。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土木費の住民一人当たりのコストは</a:t>
          </a:r>
          <a:r>
            <a:rPr kumimoji="1" lang="en-US" altLang="ja-JP" sz="1100">
              <a:latin typeface="ＭＳ Ｐゴシック" panose="020B0600070205080204" pitchFamily="50" charset="-128"/>
              <a:ea typeface="ＭＳ Ｐゴシック" panose="020B0600070205080204" pitchFamily="50" charset="-128"/>
            </a:rPr>
            <a:t>49,761</a:t>
          </a:r>
          <a:r>
            <a:rPr kumimoji="1" lang="ja-JP" altLang="en-US" sz="1100">
              <a:latin typeface="ＭＳ Ｐゴシック" panose="020B0600070205080204" pitchFamily="50" charset="-128"/>
              <a:ea typeface="ＭＳ Ｐゴシック" panose="020B0600070205080204" pitchFamily="50" charset="-128"/>
            </a:rPr>
            <a:t>円で、平沢・小出</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号線道路改良事業の完了や公債費財源繰出の減少による公共下水道事業特別会計繰出金の減により前年度から大幅に減少した。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教育費の住民一人当たりのコストは</a:t>
          </a:r>
          <a:r>
            <a:rPr kumimoji="1" lang="en-US" altLang="ja-JP" sz="1100">
              <a:latin typeface="ＭＳ Ｐゴシック" panose="020B0600070205080204" pitchFamily="50" charset="-128"/>
              <a:ea typeface="ＭＳ Ｐゴシック" panose="020B0600070205080204" pitchFamily="50" charset="-128"/>
            </a:rPr>
            <a:t>63,607</a:t>
          </a:r>
          <a:r>
            <a:rPr kumimoji="1" lang="ja-JP" altLang="en-US" sz="1100">
              <a:latin typeface="ＭＳ Ｐゴシック" panose="020B0600070205080204" pitchFamily="50" charset="-128"/>
              <a:ea typeface="ＭＳ Ｐゴシック" panose="020B0600070205080204" pitchFamily="50" charset="-128"/>
            </a:rPr>
            <a:t>円で、教育費総額は、象潟公民館等社会教育施設の改修事業の完了により減少したものの、一人当たりのコストは人口減少により前年度と比較して増加した。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諸支出金の住民一人当たりのコストは</a:t>
          </a:r>
          <a:r>
            <a:rPr kumimoji="1" lang="en-US" altLang="ja-JP" sz="1100">
              <a:latin typeface="ＭＳ Ｐゴシック" panose="020B0600070205080204" pitchFamily="50" charset="-128"/>
              <a:ea typeface="ＭＳ Ｐゴシック" panose="020B0600070205080204" pitchFamily="50" charset="-128"/>
            </a:rPr>
            <a:t>20,590</a:t>
          </a:r>
          <a:r>
            <a:rPr kumimoji="1" lang="ja-JP" altLang="en-US" sz="1100">
              <a:latin typeface="ＭＳ Ｐゴシック" panose="020B0600070205080204" pitchFamily="50" charset="-128"/>
              <a:ea typeface="ＭＳ Ｐゴシック" panose="020B0600070205080204" pitchFamily="50" charset="-128"/>
            </a:rPr>
            <a:t>円で、ガス事業会計廃止（民間譲渡）に伴う欠損金解消のための資金貸付により前年度から大幅に増加した。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〇財政調整基金残高</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元年度はガス事業の廃止に伴うガス事業会計貸付金の増などにより、取崩額が積立額を上回ったため、残高が減少した。今後も市税や地方交付税の減少による取崩額の増加が見込まれるが、標準財政規模の</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％程度の残高を目標とし、緊急に必要な施策の財源とする。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〇実質単年度収支</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地方交付税が増加したものの、市税の減収や任意繰上償還の縮小などにより減少した。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〇実質収支額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地方債の任意繰上償還の縮小により前年度に比べ増加したものの、</a:t>
          </a:r>
          <a:r>
            <a:rPr kumimoji="1" lang="en-US" altLang="ja-JP" sz="800">
              <a:latin typeface="ＭＳ ゴシック" pitchFamily="49" charset="-128"/>
              <a:ea typeface="ＭＳ ゴシック" pitchFamily="49" charset="-128"/>
            </a:rPr>
            <a:t>1</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％台で安定的に推移している。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〇今後の見通し</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本市は自主財源比率が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割弱であり、地方交付税に依存する財政運営となっている。今後も税収の大幅増は見込めないため、財政調整基金を取り崩しながらの厳しい財政運営が予想されるが、新たな財源確保について積極的に検討し、財源創出に努めるとともに経常経費の抑制などにより適正な運営に努める。</a:t>
          </a:r>
          <a:endParaRPr kumimoji="1" lang="en-US" altLang="ja-JP"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〇現状</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一般会計及び全ての特別会計において黒字となっている。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〇水道事業</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人口減少等に伴い、給水量・給水収益ともに前年度より減少しており、特に工業用の減少が著しい。現金を伴わない減価償却費などの支出が増えたことにより現金が増加し、比率が上昇している。今後も新たな水需要の開拓に努め健全な事業運営に努め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〇ガス事業</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販売量は前年度より減少した。事業譲渡に伴うガス事業会計の閉鎖にあたり、廃止施設の解体や井戸の廃坑等を実施したことにより、費用が増加したが、累積欠損金の解消を図るため一般会計から</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億円の借入を行ったことにより、純利益は</a:t>
          </a:r>
          <a:r>
            <a:rPr kumimoji="1" lang="en-US" altLang="ja-JP" sz="1000">
              <a:latin typeface="ＭＳ ゴシック" pitchFamily="49" charset="-128"/>
              <a:ea typeface="ＭＳ ゴシック" pitchFamily="49" charset="-128"/>
            </a:rPr>
            <a:t>462</a:t>
          </a:r>
          <a:r>
            <a:rPr kumimoji="1" lang="ja-JP" altLang="en-US" sz="1000">
              <a:latin typeface="ＭＳ ゴシック" pitchFamily="49" charset="-128"/>
              <a:ea typeface="ＭＳ ゴシック" pitchFamily="49" charset="-128"/>
            </a:rPr>
            <a:t>百万円となった。令和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月</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日にガス事業をにかほガス株式会社に譲渡し、同日、にかほ市ガス事業会計は閉鎖となった。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〇国民健康保険事業</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保険給付費の増大や保険税の減少により、黒字額が減少傾向にあり、元年度は直近</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年間で最も低い数値となった。今後は健康増進を促し、保険給付費の抑制を図るとともに税率の見直しなどについて検討する必要がある。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〇今後の見通し</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今後も人口減少が進むことが予想されることから、税率見直しや料金改定等の財源確保に努め、各会計で身の丈に合った財政運営、企業経営を行っていく。</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〇元利償還金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地方債の新規発行と併せ、任意繰上償還を行い元利償還金を抑制してきたが、元年度は任意繰上償還額の縮小及びその他の償還終了により前年度比で減少した。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〇公営企業債の元利償還金に対する繰入金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公共下水道事業が継続中のため、増加傾向で推移している。元年度は下水道事業に係る公債費等の減により前年度から減少した。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〇今後の見通し</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早期健全化基準未満ではあるが、財政状況を勘案しながら任意繰上償還の実施を検討するとともに、地方債の新規発行の精査などにより、比率の改善を図る。</a:t>
          </a:r>
          <a:endParaRPr kumimoji="1" lang="en-US" altLang="ja-JP" sz="1000">
            <a:latin typeface="ＭＳ ゴシック" pitchFamily="49" charset="-128"/>
            <a:ea typeface="ＭＳ ゴシック" pitchFamily="49" charset="-128"/>
          </a:endParaRPr>
        </a:p>
        <a:p>
          <a:endParaRPr kumimoji="1" lang="ja-JP" altLang="en-US" sz="9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〇一般会計等に係る地方債の現在高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元利償還の終了や</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年度から実施している任意繰上償還により着実に減少している。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〇公営企業債等繰入見込額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資本費平準化債の発行により繰入金の平準化を図っているものの、公共下水道整備事業が継続中であるため、</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年度以降は増加傾向にあり、元年度も前年度から微増している。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〇充当可能財源等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直近</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で充当可能財源は微減で推移していたが、元年度はガス事業の廃止に伴う貸付金の増などにより、最も低い水準となった。今後も市税や地方交付税の減少による財源不足により、基金を取り崩しての財政運営となることが予想される。</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〇今後の見通し</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健全化基準未満ではあるが、今後、充当可能財源等の減少は避けられないことから、財政状況を勘案しながら市債の新規発行の精査等により比率の改善を図り、また、公営企業においても、一般会計からの繰入金に依存しないよう料金改定を行うなど経営改善も併せて実施することで、将来負担の軽減に努める。</a:t>
          </a:r>
          <a:endParaRPr kumimoji="1" lang="en-US" altLang="ja-JP"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秋田県にかほ市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地方交付税の減収やガス事業の廃止に伴う貸付金の増などにより「財政調整基金」を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百万円、ふるさと納税に対する本市特産品の返礼や景観保全事業等への充当財源として「みらい創造基金」を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百万円、観光施設の改修工事に伴い「観光振興基金」を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百万円取り崩した一方、「財政調整基金」へ地財法第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百万円、「地域振興基金」の運用収入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百万円、「社会教育施設整備基金」へ定額積立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百万円、「観光振興基金」へ市内観光施設の使用料など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百万円を積み立てている。また、森林環境譲与税を財源とする「森林環境譲与税基金」を新たに設置し、森林整備等の充当財源として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山﨑科学教育振興基金」など施設整備の財源に充てるために積み立てている基金が多く、現時点では繰り入れを予定している事業がないことから、短期的には微減で推移してきたが、地方交付税の減収、施設の老朽化による維持管理費の増、新型コロナウイルス感染症対策などにより取り崩しは年々増加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・地域振興基金：市民の連帯強化及び地域振興に係る施策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・社会教育施設整備基金：社会教育施設の整備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・みらい創造基金：豊かな自然環境の保護や美しい景観の保全事業、伝統芸能や地域文化の伝承並びに史跡等の保全・継承事業、環境保全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や環境浄化並びに循環型社会の形成事業、その他活力あるふるさとづくりとして、寄付者の想いに沿うと認められる事業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・山﨑科学教育振興基金：フェライト子ども科学館及び学校教育を通じて、科学的な知識及び創造力を養い、次代に貢献し得る有為な人間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の育成を図る施策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・白瀬南極探検隊記念館施設整備基金：白瀬南極探検隊記念館の施設整備及び周辺環境の整備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・地域振興基金：ジオパーク推進事業、協働のまちづくり事業、地域振興交付金事業、地域産業活性化事業等の財源として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した一方で、基金の運用収入を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・みらい創造基金：ふるさと納税に係る特産品返礼事業、景観保全事業、伝承芸能保護・継承事業等の財源として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・地域振興基金：旧合併特例事業債を原資としており、市民の連帯強化や地域振興を図ると認められる事業の財源として、令和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百万円の取り崩しを予定しており、基金利子分を積み立てる予定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・みらい創造基金：寄附金（主にふるさと納税）を原資としており、環境保全や史跡等の保全、承継事業などのほか、寄付者の想いに沿う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と認められる事業の財源として、令和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百万円の取り崩しを予定しており、寄附金及び基金利子を積み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・ガス事業の廃止に伴うガス事業会計貸付金の増加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・普通交付税の合併算定替による特例措置の縮減に伴う減収対策としての取り崩し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・市税や地方交付税の減収や災害、新型コロナウイルス感染症等特別の事業による財源不足を補てんするため、毎年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・基金残高は現在高い水準であるが、今後、市税や地方交付税の減収対策により減少していく見込である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年度に地方債の任意繰上償還の財源として全額取り崩しを行った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今後、積立は行わない見込みである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14522361</v>
      </c>
      <c r="BO4" s="424"/>
      <c r="BP4" s="424"/>
      <c r="BQ4" s="424"/>
      <c r="BR4" s="424"/>
      <c r="BS4" s="424"/>
      <c r="BT4" s="424"/>
      <c r="BU4" s="425"/>
      <c r="BV4" s="423">
        <v>13953545</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2.6</v>
      </c>
      <c r="CU4" s="608"/>
      <c r="CV4" s="608"/>
      <c r="CW4" s="608"/>
      <c r="CX4" s="608"/>
      <c r="CY4" s="608"/>
      <c r="CZ4" s="608"/>
      <c r="DA4" s="609"/>
      <c r="DB4" s="607">
        <v>2.1</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14232419</v>
      </c>
      <c r="BO5" s="429"/>
      <c r="BP5" s="429"/>
      <c r="BQ5" s="429"/>
      <c r="BR5" s="429"/>
      <c r="BS5" s="429"/>
      <c r="BT5" s="429"/>
      <c r="BU5" s="430"/>
      <c r="BV5" s="428">
        <v>13686529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88.5</v>
      </c>
      <c r="CU5" s="399"/>
      <c r="CV5" s="399"/>
      <c r="CW5" s="399"/>
      <c r="CX5" s="399"/>
      <c r="CY5" s="399"/>
      <c r="CZ5" s="399"/>
      <c r="DA5" s="400"/>
      <c r="DB5" s="398">
        <v>89</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289942</v>
      </c>
      <c r="BO6" s="429"/>
      <c r="BP6" s="429"/>
      <c r="BQ6" s="429"/>
      <c r="BR6" s="429"/>
      <c r="BS6" s="429"/>
      <c r="BT6" s="429"/>
      <c r="BU6" s="430"/>
      <c r="BV6" s="428">
        <v>267016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91.8</v>
      </c>
      <c r="CU6" s="582"/>
      <c r="CV6" s="582"/>
      <c r="CW6" s="582"/>
      <c r="CX6" s="582"/>
      <c r="CY6" s="582"/>
      <c r="CZ6" s="582"/>
      <c r="DA6" s="583"/>
      <c r="DB6" s="581">
        <v>93.4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101</v>
      </c>
      <c r="AV7" s="486"/>
      <c r="AW7" s="486"/>
      <c r="AX7" s="486"/>
      <c r="AY7" s="408" t="s">
        <v>105</v>
      </c>
      <c r="AZ7" s="409"/>
      <c r="BA7" s="409"/>
      <c r="BB7" s="409"/>
      <c r="BC7" s="409"/>
      <c r="BD7" s="409"/>
      <c r="BE7" s="409"/>
      <c r="BF7" s="409"/>
      <c r="BG7" s="409"/>
      <c r="BH7" s="409"/>
      <c r="BI7" s="409"/>
      <c r="BJ7" s="409"/>
      <c r="BK7" s="409"/>
      <c r="BL7" s="409"/>
      <c r="BM7" s="410"/>
      <c r="BN7" s="428">
        <v>55258</v>
      </c>
      <c r="BO7" s="429"/>
      <c r="BP7" s="429"/>
      <c r="BQ7" s="429"/>
      <c r="BR7" s="429"/>
      <c r="BS7" s="429"/>
      <c r="BT7" s="429"/>
      <c r="BU7" s="430"/>
      <c r="BV7" s="428">
        <v>77083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9068300</v>
      </c>
      <c r="CU7" s="429"/>
      <c r="CV7" s="429"/>
      <c r="CW7" s="429"/>
      <c r="CX7" s="429"/>
      <c r="CY7" s="429"/>
      <c r="CZ7" s="429"/>
      <c r="DA7" s="430"/>
      <c r="DB7" s="428">
        <v>9187769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234684</v>
      </c>
      <c r="BO8" s="429"/>
      <c r="BP8" s="429"/>
      <c r="BQ8" s="429"/>
      <c r="BR8" s="429"/>
      <c r="BS8" s="429"/>
      <c r="BT8" s="429"/>
      <c r="BU8" s="430"/>
      <c r="BV8" s="428">
        <v>189933</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0.36</v>
      </c>
      <c r="CU8" s="542"/>
      <c r="CV8" s="542"/>
      <c r="CW8" s="542"/>
      <c r="CX8" s="542"/>
      <c r="CY8" s="542"/>
      <c r="CZ8" s="542"/>
      <c r="DA8" s="543"/>
      <c r="DB8" s="541">
        <v>0.37</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25324</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93</v>
      </c>
      <c r="AV9" s="486"/>
      <c r="AW9" s="486"/>
      <c r="AX9" s="486"/>
      <c r="AY9" s="408" t="s">
        <v>115</v>
      </c>
      <c r="AZ9" s="409"/>
      <c r="BA9" s="409"/>
      <c r="BB9" s="409"/>
      <c r="BC9" s="409"/>
      <c r="BD9" s="409"/>
      <c r="BE9" s="409"/>
      <c r="BF9" s="409"/>
      <c r="BG9" s="409"/>
      <c r="BH9" s="409"/>
      <c r="BI9" s="409"/>
      <c r="BJ9" s="409"/>
      <c r="BK9" s="409"/>
      <c r="BL9" s="409"/>
      <c r="BM9" s="410"/>
      <c r="BN9" s="428">
        <v>44751</v>
      </c>
      <c r="BO9" s="429"/>
      <c r="BP9" s="429"/>
      <c r="BQ9" s="429"/>
      <c r="BR9" s="429"/>
      <c r="BS9" s="429"/>
      <c r="BT9" s="429"/>
      <c r="BU9" s="430"/>
      <c r="BV9" s="428">
        <v>11384</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15.4</v>
      </c>
      <c r="CU9" s="399"/>
      <c r="CV9" s="399"/>
      <c r="CW9" s="399"/>
      <c r="CX9" s="399"/>
      <c r="CY9" s="399"/>
      <c r="CZ9" s="399"/>
      <c r="DA9" s="400"/>
      <c r="DB9" s="398">
        <v>23.1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27544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95306</v>
      </c>
      <c r="BO10" s="429"/>
      <c r="BP10" s="429"/>
      <c r="BQ10" s="429"/>
      <c r="BR10" s="429"/>
      <c r="BS10" s="429"/>
      <c r="BT10" s="429"/>
      <c r="BU10" s="430"/>
      <c r="BV10" s="428">
        <v>6294</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3</v>
      </c>
      <c r="BO11" s="429"/>
      <c r="BP11" s="429"/>
      <c r="BQ11" s="429"/>
      <c r="BR11" s="429"/>
      <c r="BS11" s="429"/>
      <c r="BT11" s="429"/>
      <c r="BU11" s="430"/>
      <c r="BV11" s="428">
        <v>586879</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24291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499446</v>
      </c>
      <c r="BO12" s="429"/>
      <c r="BP12" s="429"/>
      <c r="BQ12" s="429"/>
      <c r="BR12" s="429"/>
      <c r="BS12" s="429"/>
      <c r="BT12" s="429"/>
      <c r="BU12" s="430"/>
      <c r="BV12" s="428">
        <v>78168</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24192</v>
      </c>
      <c r="S13" s="532"/>
      <c r="T13" s="532"/>
      <c r="U13" s="532"/>
      <c r="V13" s="533"/>
      <c r="W13" s="519" t="s">
        <v>139</v>
      </c>
      <c r="X13" s="441"/>
      <c r="Y13" s="441"/>
      <c r="Z13" s="441"/>
      <c r="AA13" s="441"/>
      <c r="AB13" s="442"/>
      <c r="AC13" s="404">
        <v>1245</v>
      </c>
      <c r="AD13" s="405"/>
      <c r="AE13" s="405"/>
      <c r="AF13" s="405"/>
      <c r="AG13" s="406"/>
      <c r="AH13" s="404">
        <v>1080</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-359386</v>
      </c>
      <c r="BO13" s="429"/>
      <c r="BP13" s="429"/>
      <c r="BQ13" s="429"/>
      <c r="BR13" s="429"/>
      <c r="BS13" s="429"/>
      <c r="BT13" s="429"/>
      <c r="BU13" s="430"/>
      <c r="BV13" s="428">
        <v>526389</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9.1999999999999993</v>
      </c>
      <c r="CU13" s="399"/>
      <c r="CV13" s="399"/>
      <c r="CW13" s="399"/>
      <c r="CX13" s="399"/>
      <c r="CY13" s="399"/>
      <c r="CZ13" s="399"/>
      <c r="DA13" s="400"/>
      <c r="DB13" s="398">
        <v>9.6999999999999993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24707</v>
      </c>
      <c r="S14" s="532"/>
      <c r="T14" s="532"/>
      <c r="U14" s="532"/>
      <c r="V14" s="533"/>
      <c r="W14" s="534"/>
      <c r="X14" s="444"/>
      <c r="Y14" s="444"/>
      <c r="Z14" s="444"/>
      <c r="AA14" s="444"/>
      <c r="AB14" s="445"/>
      <c r="AC14" s="524">
        <v>10.199999999999999</v>
      </c>
      <c r="AD14" s="525"/>
      <c r="AE14" s="525"/>
      <c r="AF14" s="525"/>
      <c r="AG14" s="526"/>
      <c r="AH14" s="524">
        <v>8.4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79.099999999999994</v>
      </c>
      <c r="CU14" s="536"/>
      <c r="CV14" s="536"/>
      <c r="CW14" s="536"/>
      <c r="CX14" s="536"/>
      <c r="CY14" s="536"/>
      <c r="CZ14" s="536"/>
      <c r="DA14" s="537"/>
      <c r="DB14" s="535">
        <v>72.7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24615</v>
      </c>
      <c r="S15" s="532"/>
      <c r="T15" s="532"/>
      <c r="U15" s="532"/>
      <c r="V15" s="533"/>
      <c r="W15" s="519" t="s">
        <v>147</v>
      </c>
      <c r="X15" s="441"/>
      <c r="Y15" s="441"/>
      <c r="Z15" s="441"/>
      <c r="AA15" s="441"/>
      <c r="AB15" s="442"/>
      <c r="AC15" s="404">
        <v>4825</v>
      </c>
      <c r="AD15" s="405"/>
      <c r="AE15" s="405"/>
      <c r="AF15" s="405"/>
      <c r="AG15" s="406"/>
      <c r="AH15" s="404">
        <v>5724</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2729947</v>
      </c>
      <c r="BO15" s="424"/>
      <c r="BP15" s="424"/>
      <c r="BQ15" s="424"/>
      <c r="BR15" s="424"/>
      <c r="BS15" s="424"/>
      <c r="BT15" s="424"/>
      <c r="BU15" s="425"/>
      <c r="BV15" s="423">
        <v>2791917</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39.4</v>
      </c>
      <c r="AD16" s="525"/>
      <c r="AE16" s="525"/>
      <c r="AF16" s="525"/>
      <c r="AG16" s="526"/>
      <c r="AH16" s="524">
        <v>44.3</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7854978</v>
      </c>
      <c r="BO16" s="429"/>
      <c r="BP16" s="429"/>
      <c r="BQ16" s="429"/>
      <c r="BR16" s="429"/>
      <c r="BS16" s="429"/>
      <c r="BT16" s="429"/>
      <c r="BU16" s="430"/>
      <c r="BV16" s="428">
        <v>7730019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151</v>
      </c>
      <c r="S17" s="517"/>
      <c r="T17" s="517"/>
      <c r="U17" s="517"/>
      <c r="V17" s="518"/>
      <c r="W17" s="519" t="s">
        <v>154</v>
      </c>
      <c r="X17" s="441"/>
      <c r="Y17" s="441"/>
      <c r="Z17" s="441"/>
      <c r="AA17" s="441"/>
      <c r="AB17" s="442"/>
      <c r="AC17" s="404">
        <v>6181</v>
      </c>
      <c r="AD17" s="405"/>
      <c r="AE17" s="405"/>
      <c r="AF17" s="405"/>
      <c r="AG17" s="406"/>
      <c r="AH17" s="404">
        <v>6125</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3443728</v>
      </c>
      <c r="BO17" s="429"/>
      <c r="BP17" s="429"/>
      <c r="BQ17" s="429"/>
      <c r="BR17" s="429"/>
      <c r="BS17" s="429"/>
      <c r="BT17" s="429"/>
      <c r="BU17" s="430"/>
      <c r="BV17" s="428">
        <v>3517622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241.13</v>
      </c>
      <c r="M18" s="493"/>
      <c r="N18" s="493"/>
      <c r="O18" s="493"/>
      <c r="P18" s="493"/>
      <c r="Q18" s="493"/>
      <c r="R18" s="494"/>
      <c r="S18" s="494"/>
      <c r="T18" s="494"/>
      <c r="U18" s="494"/>
      <c r="V18" s="495"/>
      <c r="W18" s="509"/>
      <c r="X18" s="510"/>
      <c r="Y18" s="510"/>
      <c r="Z18" s="510"/>
      <c r="AA18" s="510"/>
      <c r="AB18" s="520"/>
      <c r="AC18" s="392">
        <v>50.5</v>
      </c>
      <c r="AD18" s="393"/>
      <c r="AE18" s="393"/>
      <c r="AF18" s="393"/>
      <c r="AG18" s="496"/>
      <c r="AH18" s="392">
        <v>47.4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8126597</v>
      </c>
      <c r="BO18" s="429"/>
      <c r="BP18" s="429"/>
      <c r="BQ18" s="429"/>
      <c r="BR18" s="429"/>
      <c r="BS18" s="429"/>
      <c r="BT18" s="429"/>
      <c r="BU18" s="430"/>
      <c r="BV18" s="428">
        <v>8241063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105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10354268</v>
      </c>
      <c r="BO19" s="429"/>
      <c r="BP19" s="429"/>
      <c r="BQ19" s="429"/>
      <c r="BR19" s="429"/>
      <c r="BS19" s="429"/>
      <c r="BT19" s="429"/>
      <c r="BU19" s="430"/>
      <c r="BV19" s="428">
        <v>10044489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8804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14478021</v>
      </c>
      <c r="BO23" s="429"/>
      <c r="BP23" s="429"/>
      <c r="BQ23" s="429"/>
      <c r="BR23" s="429"/>
      <c r="BS23" s="429"/>
      <c r="BT23" s="429"/>
      <c r="BU23" s="430"/>
      <c r="BV23" s="428">
        <v>15125598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8360</v>
      </c>
      <c r="R24" s="405"/>
      <c r="S24" s="405"/>
      <c r="T24" s="405"/>
      <c r="U24" s="405"/>
      <c r="V24" s="406"/>
      <c r="W24" s="470"/>
      <c r="X24" s="461"/>
      <c r="Y24" s="462"/>
      <c r="Z24" s="401" t="s">
        <v>170</v>
      </c>
      <c r="AA24" s="402"/>
      <c r="AB24" s="402"/>
      <c r="AC24" s="402"/>
      <c r="AD24" s="402"/>
      <c r="AE24" s="402"/>
      <c r="AF24" s="402"/>
      <c r="AG24" s="403"/>
      <c r="AH24" s="404">
        <v>278</v>
      </c>
      <c r="AI24" s="405"/>
      <c r="AJ24" s="405"/>
      <c r="AK24" s="405"/>
      <c r="AL24" s="406"/>
      <c r="AM24" s="404">
        <v>812594</v>
      </c>
      <c r="AN24" s="405"/>
      <c r="AO24" s="405"/>
      <c r="AP24" s="405"/>
      <c r="AQ24" s="405"/>
      <c r="AR24" s="406"/>
      <c r="AS24" s="404">
        <v>2923</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3745060</v>
      </c>
      <c r="BO24" s="429"/>
      <c r="BP24" s="429"/>
      <c r="BQ24" s="429"/>
      <c r="BR24" s="429"/>
      <c r="BS24" s="429"/>
      <c r="BT24" s="429"/>
      <c r="BU24" s="430"/>
      <c r="BV24" s="428">
        <v>4078006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6410</v>
      </c>
      <c r="R25" s="405"/>
      <c r="S25" s="405"/>
      <c r="T25" s="405"/>
      <c r="U25" s="405"/>
      <c r="V25" s="406"/>
      <c r="W25" s="470"/>
      <c r="X25" s="461"/>
      <c r="Y25" s="462"/>
      <c r="Z25" s="401" t="s">
        <v>173</v>
      </c>
      <c r="AA25" s="402"/>
      <c r="AB25" s="402"/>
      <c r="AC25" s="402"/>
      <c r="AD25" s="402"/>
      <c r="AE25" s="402"/>
      <c r="AF25" s="402"/>
      <c r="AG25" s="403"/>
      <c r="AH25" s="404">
        <v>59</v>
      </c>
      <c r="AI25" s="405"/>
      <c r="AJ25" s="405"/>
      <c r="AK25" s="405"/>
      <c r="AL25" s="406"/>
      <c r="AM25" s="404">
        <v>156409</v>
      </c>
      <c r="AN25" s="405"/>
      <c r="AO25" s="405"/>
      <c r="AP25" s="405"/>
      <c r="AQ25" s="405"/>
      <c r="AR25" s="406"/>
      <c r="AS25" s="404">
        <v>2651</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60834</v>
      </c>
      <c r="BO25" s="424"/>
      <c r="BP25" s="424"/>
      <c r="BQ25" s="424"/>
      <c r="BR25" s="424"/>
      <c r="BS25" s="424"/>
      <c r="BT25" s="424"/>
      <c r="BU25" s="425"/>
      <c r="BV25" s="423">
        <v>61573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5710</v>
      </c>
      <c r="R26" s="405"/>
      <c r="S26" s="405"/>
      <c r="T26" s="405"/>
      <c r="U26" s="405"/>
      <c r="V26" s="406"/>
      <c r="W26" s="470"/>
      <c r="X26" s="461"/>
      <c r="Y26" s="462"/>
      <c r="Z26" s="401" t="s">
        <v>176</v>
      </c>
      <c r="AA26" s="483"/>
      <c r="AB26" s="483"/>
      <c r="AC26" s="483"/>
      <c r="AD26" s="483"/>
      <c r="AE26" s="483"/>
      <c r="AF26" s="483"/>
      <c r="AG26" s="484"/>
      <c r="AH26" s="404">
        <v>13</v>
      </c>
      <c r="AI26" s="405"/>
      <c r="AJ26" s="405"/>
      <c r="AK26" s="405"/>
      <c r="AL26" s="406"/>
      <c r="AM26" s="404">
        <v>37609</v>
      </c>
      <c r="AN26" s="405"/>
      <c r="AO26" s="405"/>
      <c r="AP26" s="405"/>
      <c r="AQ26" s="405"/>
      <c r="AR26" s="406"/>
      <c r="AS26" s="404">
        <v>2893</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178</v>
      </c>
      <c r="BO26" s="429"/>
      <c r="BP26" s="429"/>
      <c r="BQ26" s="429"/>
      <c r="BR26" s="429"/>
      <c r="BS26" s="429"/>
      <c r="BT26" s="429"/>
      <c r="BU26" s="430"/>
      <c r="BV26" s="428" t="s">
        <v>178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3040</v>
      </c>
      <c r="R27" s="405"/>
      <c r="S27" s="405"/>
      <c r="T27" s="405"/>
      <c r="U27" s="405"/>
      <c r="V27" s="406"/>
      <c r="W27" s="470"/>
      <c r="X27" s="461"/>
      <c r="Y27" s="462"/>
      <c r="Z27" s="401" t="s">
        <v>180</v>
      </c>
      <c r="AA27" s="402"/>
      <c r="AB27" s="402"/>
      <c r="AC27" s="402"/>
      <c r="AD27" s="402"/>
      <c r="AE27" s="402"/>
      <c r="AF27" s="402"/>
      <c r="AG27" s="403"/>
      <c r="AH27" s="404">
        <v>2</v>
      </c>
      <c r="AI27" s="405"/>
      <c r="AJ27" s="405"/>
      <c r="AK27" s="405"/>
      <c r="AL27" s="406"/>
      <c r="AM27" s="404" t="s">
        <v>181</v>
      </c>
      <c r="AN27" s="405"/>
      <c r="AO27" s="405"/>
      <c r="AP27" s="405"/>
      <c r="AQ27" s="405"/>
      <c r="AR27" s="406"/>
      <c r="AS27" s="404" t="s">
        <v>181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128</v>
      </c>
      <c r="BO27" s="432"/>
      <c r="BP27" s="432"/>
      <c r="BQ27" s="432"/>
      <c r="BR27" s="432"/>
      <c r="BS27" s="432"/>
      <c r="BT27" s="432"/>
      <c r="BU27" s="433"/>
      <c r="BV27" s="431" t="s">
        <v>128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2640</v>
      </c>
      <c r="R28" s="405"/>
      <c r="S28" s="405"/>
      <c r="T28" s="405"/>
      <c r="U28" s="405"/>
      <c r="V28" s="406"/>
      <c r="W28" s="470"/>
      <c r="X28" s="461"/>
      <c r="Y28" s="462"/>
      <c r="Z28" s="401" t="s">
        <v>184</v>
      </c>
      <c r="AA28" s="402"/>
      <c r="AB28" s="402"/>
      <c r="AC28" s="402"/>
      <c r="AD28" s="402"/>
      <c r="AE28" s="402"/>
      <c r="AF28" s="402"/>
      <c r="AG28" s="403"/>
      <c r="AH28" s="404" t="s">
        <v>178</v>
      </c>
      <c r="AI28" s="405"/>
      <c r="AJ28" s="405"/>
      <c r="AK28" s="405"/>
      <c r="AL28" s="406"/>
      <c r="AM28" s="404" t="s">
        <v>178</v>
      </c>
      <c r="AN28" s="405"/>
      <c r="AO28" s="405"/>
      <c r="AP28" s="405"/>
      <c r="AQ28" s="405"/>
      <c r="AR28" s="406"/>
      <c r="AS28" s="404" t="s">
        <v>178</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1880225</v>
      </c>
      <c r="BO28" s="424"/>
      <c r="BP28" s="424"/>
      <c r="BQ28" s="424"/>
      <c r="BR28" s="424"/>
      <c r="BS28" s="424"/>
      <c r="BT28" s="424"/>
      <c r="BU28" s="425"/>
      <c r="BV28" s="423">
        <v>2284365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16</v>
      </c>
      <c r="M29" s="405"/>
      <c r="N29" s="405"/>
      <c r="O29" s="405"/>
      <c r="P29" s="406"/>
      <c r="Q29" s="404">
        <v>2500</v>
      </c>
      <c r="R29" s="405"/>
      <c r="S29" s="405"/>
      <c r="T29" s="405"/>
      <c r="U29" s="405"/>
      <c r="V29" s="406"/>
      <c r="W29" s="471"/>
      <c r="X29" s="472"/>
      <c r="Y29" s="473"/>
      <c r="Z29" s="401" t="s">
        <v>187</v>
      </c>
      <c r="AA29" s="402"/>
      <c r="AB29" s="402"/>
      <c r="AC29" s="402"/>
      <c r="AD29" s="402"/>
      <c r="AE29" s="402"/>
      <c r="AF29" s="402"/>
      <c r="AG29" s="403"/>
      <c r="AH29" s="404">
        <v>280</v>
      </c>
      <c r="AI29" s="405"/>
      <c r="AJ29" s="405"/>
      <c r="AK29" s="405"/>
      <c r="AL29" s="406"/>
      <c r="AM29" s="404">
        <v>821092</v>
      </c>
      <c r="AN29" s="405"/>
      <c r="AO29" s="405"/>
      <c r="AP29" s="405"/>
      <c r="AQ29" s="405"/>
      <c r="AR29" s="406"/>
      <c r="AS29" s="404">
        <v>2932</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t="s">
        <v>178</v>
      </c>
      <c r="BO29" s="429"/>
      <c r="BP29" s="429"/>
      <c r="BQ29" s="429"/>
      <c r="BR29" s="429"/>
      <c r="BS29" s="429"/>
      <c r="BT29" s="429"/>
      <c r="BU29" s="430"/>
      <c r="BV29" s="428" t="s">
        <v>178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93.5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2644404</v>
      </c>
      <c r="BO30" s="432"/>
      <c r="BP30" s="432"/>
      <c r="BQ30" s="432"/>
      <c r="BR30" s="432"/>
      <c r="BS30" s="432"/>
      <c r="BT30" s="432"/>
      <c r="BU30" s="433"/>
      <c r="BV30" s="431">
        <v>2448165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202</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国民健康保険事業特別会計事業勘定</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ガス事業会計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秋田県市町村総合事務組合（一般会計）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にかほ市観光開発</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国民健康保険事業特別会計施設勘定</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水道事業会計</v>
      </c>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秋田県市町村総合事務組合（交通災害共済事業等特別会計）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秋田県市町村会館管理組合（一般会計）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秋田県後期高齢者医療広域連合（一般会計）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秋田県後期高齢者医療広域連合（後期高齢者医療特別会計）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本荘由利広域市町村圏組合（一般会計）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本荘由利広域市町村圏組合（介護保険特別会計）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本荘由利広域市町村圏組合（特別養護老人ホーム特別会計）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6Vh9YODSmKeqCASZxgGoi0E+EcNZJHD27zNnhQmd772Cd3TPp2yOP3Y3M1FXIdGZIDTO58fEUqfvFKjquQP/fA==" saltValue="JnpPmwPFp2LJ2+A/1+8Q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2789629</v>
      </c>
      <c r="S5" s="696"/>
      <c r="T5" s="696"/>
      <c r="U5" s="696"/>
      <c r="V5" s="696"/>
      <c r="W5" s="696"/>
      <c r="X5" s="696"/>
      <c r="Y5" s="739"/>
      <c r="Z5" s="757">
        <v>19.2</v>
      </c>
      <c r="AA5" s="757"/>
      <c r="AB5" s="757"/>
      <c r="AC5" s="757"/>
      <c r="AD5" s="758">
        <v>2789629</v>
      </c>
      <c r="AE5" s="758"/>
      <c r="AF5" s="758"/>
      <c r="AG5" s="758"/>
      <c r="AH5" s="758"/>
      <c r="AI5" s="758"/>
      <c r="AJ5" s="758"/>
      <c r="AK5" s="758"/>
      <c r="AL5" s="740">
        <v>31.5</v>
      </c>
      <c r="AM5" s="711"/>
      <c r="AN5" s="711"/>
      <c r="AO5" s="741"/>
      <c r="AP5" s="706" t="s">
        <v>227</v>
      </c>
      <c r="AQ5" s="707"/>
      <c r="AR5" s="707"/>
      <c r="AS5" s="707"/>
      <c r="AT5" s="707"/>
      <c r="AU5" s="707"/>
      <c r="AV5" s="707"/>
      <c r="AW5" s="707"/>
      <c r="AX5" s="707"/>
      <c r="AY5" s="707"/>
      <c r="AZ5" s="707"/>
      <c r="BA5" s="707"/>
      <c r="BB5" s="707"/>
      <c r="BC5" s="707"/>
      <c r="BD5" s="707"/>
      <c r="BE5" s="707"/>
      <c r="BF5" s="708"/>
      <c r="BG5" s="640">
        <v>2785648</v>
      </c>
      <c r="BH5" s="641"/>
      <c r="BI5" s="641"/>
      <c r="BJ5" s="641"/>
      <c r="BK5" s="641"/>
      <c r="BL5" s="641"/>
      <c r="BM5" s="641"/>
      <c r="BN5" s="642"/>
      <c r="BO5" s="677">
        <v>99.9</v>
      </c>
      <c r="BP5" s="677"/>
      <c r="BQ5" s="677"/>
      <c r="BR5" s="677"/>
      <c r="BS5" s="678" t="s">
        <v>178</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204226</v>
      </c>
      <c r="S6" s="641"/>
      <c r="T6" s="641"/>
      <c r="U6" s="641"/>
      <c r="V6" s="641"/>
      <c r="W6" s="641"/>
      <c r="X6" s="641"/>
      <c r="Y6" s="642"/>
      <c r="Z6" s="677">
        <v>1.4</v>
      </c>
      <c r="AA6" s="677"/>
      <c r="AB6" s="677"/>
      <c r="AC6" s="677"/>
      <c r="AD6" s="678">
        <v>204226</v>
      </c>
      <c r="AE6" s="678"/>
      <c r="AF6" s="678"/>
      <c r="AG6" s="678"/>
      <c r="AH6" s="678"/>
      <c r="AI6" s="678"/>
      <c r="AJ6" s="678"/>
      <c r="AK6" s="678"/>
      <c r="AL6" s="643">
        <v>2.2999999999999998</v>
      </c>
      <c r="AM6" s="644"/>
      <c r="AN6" s="644"/>
      <c r="AO6" s="679"/>
      <c r="AP6" s="637" t="s">
        <v>232</v>
      </c>
      <c r="AQ6" s="638"/>
      <c r="AR6" s="638"/>
      <c r="AS6" s="638"/>
      <c r="AT6" s="638"/>
      <c r="AU6" s="638"/>
      <c r="AV6" s="638"/>
      <c r="AW6" s="638"/>
      <c r="AX6" s="638"/>
      <c r="AY6" s="638"/>
      <c r="AZ6" s="638"/>
      <c r="BA6" s="638"/>
      <c r="BB6" s="638"/>
      <c r="BC6" s="638"/>
      <c r="BD6" s="638"/>
      <c r="BE6" s="638"/>
      <c r="BF6" s="639"/>
      <c r="BG6" s="640">
        <v>2785648</v>
      </c>
      <c r="BH6" s="641"/>
      <c r="BI6" s="641"/>
      <c r="BJ6" s="641"/>
      <c r="BK6" s="641"/>
      <c r="BL6" s="641"/>
      <c r="BM6" s="641"/>
      <c r="BN6" s="642"/>
      <c r="BO6" s="677">
        <v>99.9</v>
      </c>
      <c r="BP6" s="677"/>
      <c r="BQ6" s="677"/>
      <c r="BR6" s="677"/>
      <c r="BS6" s="678" t="s">
        <v>233</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136569</v>
      </c>
      <c r="CS6" s="641"/>
      <c r="CT6" s="641"/>
      <c r="CU6" s="641"/>
      <c r="CV6" s="641"/>
      <c r="CW6" s="641"/>
      <c r="CX6" s="641"/>
      <c r="CY6" s="642"/>
      <c r="CZ6" s="740">
        <v>1</v>
      </c>
      <c r="DA6" s="711"/>
      <c r="DB6" s="711"/>
      <c r="DC6" s="743"/>
      <c r="DD6" s="646" t="s">
        <v>128</v>
      </c>
      <c r="DE6" s="641"/>
      <c r="DF6" s="641"/>
      <c r="DG6" s="641"/>
      <c r="DH6" s="641"/>
      <c r="DI6" s="641"/>
      <c r="DJ6" s="641"/>
      <c r="DK6" s="641"/>
      <c r="DL6" s="641"/>
      <c r="DM6" s="641"/>
      <c r="DN6" s="641"/>
      <c r="DO6" s="641"/>
      <c r="DP6" s="642"/>
      <c r="DQ6" s="646">
        <v>136569</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2170</v>
      </c>
      <c r="S7" s="641"/>
      <c r="T7" s="641"/>
      <c r="U7" s="641"/>
      <c r="V7" s="641"/>
      <c r="W7" s="641"/>
      <c r="X7" s="641"/>
      <c r="Y7" s="642"/>
      <c r="Z7" s="677">
        <v>0</v>
      </c>
      <c r="AA7" s="677"/>
      <c r="AB7" s="677"/>
      <c r="AC7" s="677"/>
      <c r="AD7" s="678">
        <v>2170</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1144817</v>
      </c>
      <c r="BH7" s="641"/>
      <c r="BI7" s="641"/>
      <c r="BJ7" s="641"/>
      <c r="BK7" s="641"/>
      <c r="BL7" s="641"/>
      <c r="BM7" s="641"/>
      <c r="BN7" s="642"/>
      <c r="BO7" s="677">
        <v>41</v>
      </c>
      <c r="BP7" s="677"/>
      <c r="BQ7" s="677"/>
      <c r="BR7" s="677"/>
      <c r="BS7" s="678" t="s">
        <v>233</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2023145</v>
      </c>
      <c r="CS7" s="641"/>
      <c r="CT7" s="641"/>
      <c r="CU7" s="641"/>
      <c r="CV7" s="641"/>
      <c r="CW7" s="641"/>
      <c r="CX7" s="641"/>
      <c r="CY7" s="642"/>
      <c r="CZ7" s="677">
        <v>14.2</v>
      </c>
      <c r="DA7" s="677"/>
      <c r="DB7" s="677"/>
      <c r="DC7" s="677"/>
      <c r="DD7" s="646">
        <v>77896</v>
      </c>
      <c r="DE7" s="641"/>
      <c r="DF7" s="641"/>
      <c r="DG7" s="641"/>
      <c r="DH7" s="641"/>
      <c r="DI7" s="641"/>
      <c r="DJ7" s="641"/>
      <c r="DK7" s="641"/>
      <c r="DL7" s="641"/>
      <c r="DM7" s="641"/>
      <c r="DN7" s="641"/>
      <c r="DO7" s="641"/>
      <c r="DP7" s="642"/>
      <c r="DQ7" s="646">
        <v>1329696</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5693</v>
      </c>
      <c r="S8" s="641"/>
      <c r="T8" s="641"/>
      <c r="U8" s="641"/>
      <c r="V8" s="641"/>
      <c r="W8" s="641"/>
      <c r="X8" s="641"/>
      <c r="Y8" s="642"/>
      <c r="Z8" s="677">
        <v>0</v>
      </c>
      <c r="AA8" s="677"/>
      <c r="AB8" s="677"/>
      <c r="AC8" s="677"/>
      <c r="AD8" s="678">
        <v>5693</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42073</v>
      </c>
      <c r="BH8" s="641"/>
      <c r="BI8" s="641"/>
      <c r="BJ8" s="641"/>
      <c r="BK8" s="641"/>
      <c r="BL8" s="641"/>
      <c r="BM8" s="641"/>
      <c r="BN8" s="642"/>
      <c r="BO8" s="677">
        <v>1.5</v>
      </c>
      <c r="BP8" s="677"/>
      <c r="BQ8" s="677"/>
      <c r="BR8" s="677"/>
      <c r="BS8" s="646" t="s">
        <v>233</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3901950</v>
      </c>
      <c r="CS8" s="641"/>
      <c r="CT8" s="641"/>
      <c r="CU8" s="641"/>
      <c r="CV8" s="641"/>
      <c r="CW8" s="641"/>
      <c r="CX8" s="641"/>
      <c r="CY8" s="642"/>
      <c r="CZ8" s="677">
        <v>27.4</v>
      </c>
      <c r="DA8" s="677"/>
      <c r="DB8" s="677"/>
      <c r="DC8" s="677"/>
      <c r="DD8" s="646">
        <v>23929</v>
      </c>
      <c r="DE8" s="641"/>
      <c r="DF8" s="641"/>
      <c r="DG8" s="641"/>
      <c r="DH8" s="641"/>
      <c r="DI8" s="641"/>
      <c r="DJ8" s="641"/>
      <c r="DK8" s="641"/>
      <c r="DL8" s="641"/>
      <c r="DM8" s="641"/>
      <c r="DN8" s="641"/>
      <c r="DO8" s="641"/>
      <c r="DP8" s="642"/>
      <c r="DQ8" s="646">
        <v>2002281</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3457</v>
      </c>
      <c r="S9" s="641"/>
      <c r="T9" s="641"/>
      <c r="U9" s="641"/>
      <c r="V9" s="641"/>
      <c r="W9" s="641"/>
      <c r="X9" s="641"/>
      <c r="Y9" s="642"/>
      <c r="Z9" s="677">
        <v>0</v>
      </c>
      <c r="AA9" s="677"/>
      <c r="AB9" s="677"/>
      <c r="AC9" s="677"/>
      <c r="AD9" s="678">
        <v>3457</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984745</v>
      </c>
      <c r="BH9" s="641"/>
      <c r="BI9" s="641"/>
      <c r="BJ9" s="641"/>
      <c r="BK9" s="641"/>
      <c r="BL9" s="641"/>
      <c r="BM9" s="641"/>
      <c r="BN9" s="642"/>
      <c r="BO9" s="677">
        <v>35.299999999999997</v>
      </c>
      <c r="BP9" s="677"/>
      <c r="BQ9" s="677"/>
      <c r="BR9" s="677"/>
      <c r="BS9" s="646" t="s">
        <v>233</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857517</v>
      </c>
      <c r="CS9" s="641"/>
      <c r="CT9" s="641"/>
      <c r="CU9" s="641"/>
      <c r="CV9" s="641"/>
      <c r="CW9" s="641"/>
      <c r="CX9" s="641"/>
      <c r="CY9" s="642"/>
      <c r="CZ9" s="677">
        <v>6</v>
      </c>
      <c r="DA9" s="677"/>
      <c r="DB9" s="677"/>
      <c r="DC9" s="677"/>
      <c r="DD9" s="646">
        <v>93987</v>
      </c>
      <c r="DE9" s="641"/>
      <c r="DF9" s="641"/>
      <c r="DG9" s="641"/>
      <c r="DH9" s="641"/>
      <c r="DI9" s="641"/>
      <c r="DJ9" s="641"/>
      <c r="DK9" s="641"/>
      <c r="DL9" s="641"/>
      <c r="DM9" s="641"/>
      <c r="DN9" s="641"/>
      <c r="DO9" s="641"/>
      <c r="DP9" s="642"/>
      <c r="DQ9" s="646">
        <v>794539</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57219</v>
      </c>
      <c r="BH10" s="641"/>
      <c r="BI10" s="641"/>
      <c r="BJ10" s="641"/>
      <c r="BK10" s="641"/>
      <c r="BL10" s="641"/>
      <c r="BM10" s="641"/>
      <c r="BN10" s="642"/>
      <c r="BO10" s="677">
        <v>2.1</v>
      </c>
      <c r="BP10" s="677"/>
      <c r="BQ10" s="677"/>
      <c r="BR10" s="677"/>
      <c r="BS10" s="646" t="s">
        <v>233</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18816</v>
      </c>
      <c r="CS10" s="641"/>
      <c r="CT10" s="641"/>
      <c r="CU10" s="641"/>
      <c r="CV10" s="641"/>
      <c r="CW10" s="641"/>
      <c r="CX10" s="641"/>
      <c r="CY10" s="642"/>
      <c r="CZ10" s="677">
        <v>0.1</v>
      </c>
      <c r="DA10" s="677"/>
      <c r="DB10" s="677"/>
      <c r="DC10" s="677"/>
      <c r="DD10" s="646" t="s">
        <v>128</v>
      </c>
      <c r="DE10" s="641"/>
      <c r="DF10" s="641"/>
      <c r="DG10" s="641"/>
      <c r="DH10" s="641"/>
      <c r="DI10" s="641"/>
      <c r="DJ10" s="641"/>
      <c r="DK10" s="641"/>
      <c r="DL10" s="641"/>
      <c r="DM10" s="641"/>
      <c r="DN10" s="641"/>
      <c r="DO10" s="641"/>
      <c r="DP10" s="642"/>
      <c r="DQ10" s="646">
        <v>8584</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444542</v>
      </c>
      <c r="S11" s="641"/>
      <c r="T11" s="641"/>
      <c r="U11" s="641"/>
      <c r="V11" s="641"/>
      <c r="W11" s="641"/>
      <c r="X11" s="641"/>
      <c r="Y11" s="642"/>
      <c r="Z11" s="643">
        <v>3.1</v>
      </c>
      <c r="AA11" s="644"/>
      <c r="AB11" s="644"/>
      <c r="AC11" s="645"/>
      <c r="AD11" s="646">
        <v>444542</v>
      </c>
      <c r="AE11" s="641"/>
      <c r="AF11" s="641"/>
      <c r="AG11" s="641"/>
      <c r="AH11" s="641"/>
      <c r="AI11" s="641"/>
      <c r="AJ11" s="641"/>
      <c r="AK11" s="642"/>
      <c r="AL11" s="643">
        <v>5</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60780</v>
      </c>
      <c r="BH11" s="641"/>
      <c r="BI11" s="641"/>
      <c r="BJ11" s="641"/>
      <c r="BK11" s="641"/>
      <c r="BL11" s="641"/>
      <c r="BM11" s="641"/>
      <c r="BN11" s="642"/>
      <c r="BO11" s="677">
        <v>2.2000000000000002</v>
      </c>
      <c r="BP11" s="677"/>
      <c r="BQ11" s="677"/>
      <c r="BR11" s="677"/>
      <c r="BS11" s="646" t="s">
        <v>233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1066929</v>
      </c>
      <c r="CS11" s="641"/>
      <c r="CT11" s="641"/>
      <c r="CU11" s="641"/>
      <c r="CV11" s="641"/>
      <c r="CW11" s="641"/>
      <c r="CX11" s="641"/>
      <c r="CY11" s="642"/>
      <c r="CZ11" s="677">
        <v>7.5</v>
      </c>
      <c r="DA11" s="677"/>
      <c r="DB11" s="677"/>
      <c r="DC11" s="677"/>
      <c r="DD11" s="646">
        <v>298917</v>
      </c>
      <c r="DE11" s="641"/>
      <c r="DF11" s="641"/>
      <c r="DG11" s="641"/>
      <c r="DH11" s="641"/>
      <c r="DI11" s="641"/>
      <c r="DJ11" s="641"/>
      <c r="DK11" s="641"/>
      <c r="DL11" s="641"/>
      <c r="DM11" s="641"/>
      <c r="DN11" s="641"/>
      <c r="DO11" s="641"/>
      <c r="DP11" s="642"/>
      <c r="DQ11" s="646">
        <v>519994</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233</v>
      </c>
      <c r="S12" s="641"/>
      <c r="T12" s="641"/>
      <c r="U12" s="641"/>
      <c r="V12" s="641"/>
      <c r="W12" s="641"/>
      <c r="X12" s="641"/>
      <c r="Y12" s="642"/>
      <c r="Z12" s="677" t="s">
        <v>233</v>
      </c>
      <c r="AA12" s="677"/>
      <c r="AB12" s="677"/>
      <c r="AC12" s="677"/>
      <c r="AD12" s="678" t="s">
        <v>128</v>
      </c>
      <c r="AE12" s="678"/>
      <c r="AF12" s="678"/>
      <c r="AG12" s="678"/>
      <c r="AH12" s="678"/>
      <c r="AI12" s="678"/>
      <c r="AJ12" s="678"/>
      <c r="AK12" s="678"/>
      <c r="AL12" s="643" t="s">
        <v>128</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1423921</v>
      </c>
      <c r="BH12" s="641"/>
      <c r="BI12" s="641"/>
      <c r="BJ12" s="641"/>
      <c r="BK12" s="641"/>
      <c r="BL12" s="641"/>
      <c r="BM12" s="641"/>
      <c r="BN12" s="642"/>
      <c r="BO12" s="677">
        <v>51</v>
      </c>
      <c r="BP12" s="677"/>
      <c r="BQ12" s="677"/>
      <c r="BR12" s="677"/>
      <c r="BS12" s="646" t="s">
        <v>233</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767053</v>
      </c>
      <c r="CS12" s="641"/>
      <c r="CT12" s="641"/>
      <c r="CU12" s="641"/>
      <c r="CV12" s="641"/>
      <c r="CW12" s="641"/>
      <c r="CX12" s="641"/>
      <c r="CY12" s="642"/>
      <c r="CZ12" s="677">
        <v>5.4</v>
      </c>
      <c r="DA12" s="677"/>
      <c r="DB12" s="677"/>
      <c r="DC12" s="677"/>
      <c r="DD12" s="646">
        <v>404273</v>
      </c>
      <c r="DE12" s="641"/>
      <c r="DF12" s="641"/>
      <c r="DG12" s="641"/>
      <c r="DH12" s="641"/>
      <c r="DI12" s="641"/>
      <c r="DJ12" s="641"/>
      <c r="DK12" s="641"/>
      <c r="DL12" s="641"/>
      <c r="DM12" s="641"/>
      <c r="DN12" s="641"/>
      <c r="DO12" s="641"/>
      <c r="DP12" s="642"/>
      <c r="DQ12" s="646">
        <v>534828</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233</v>
      </c>
      <c r="S13" s="641"/>
      <c r="T13" s="641"/>
      <c r="U13" s="641"/>
      <c r="V13" s="641"/>
      <c r="W13" s="641"/>
      <c r="X13" s="641"/>
      <c r="Y13" s="642"/>
      <c r="Z13" s="677" t="s">
        <v>233</v>
      </c>
      <c r="AA13" s="677"/>
      <c r="AB13" s="677"/>
      <c r="AC13" s="677"/>
      <c r="AD13" s="678" t="s">
        <v>233</v>
      </c>
      <c r="AE13" s="678"/>
      <c r="AF13" s="678"/>
      <c r="AG13" s="678"/>
      <c r="AH13" s="678"/>
      <c r="AI13" s="678"/>
      <c r="AJ13" s="678"/>
      <c r="AK13" s="678"/>
      <c r="AL13" s="643" t="s">
        <v>128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1417688</v>
      </c>
      <c r="BH13" s="641"/>
      <c r="BI13" s="641"/>
      <c r="BJ13" s="641"/>
      <c r="BK13" s="641"/>
      <c r="BL13" s="641"/>
      <c r="BM13" s="641"/>
      <c r="BN13" s="642"/>
      <c r="BO13" s="677">
        <v>50.8</v>
      </c>
      <c r="BP13" s="677"/>
      <c r="BQ13" s="677"/>
      <c r="BR13" s="677"/>
      <c r="BS13" s="646" t="s">
        <v>233</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1208746</v>
      </c>
      <c r="CS13" s="641"/>
      <c r="CT13" s="641"/>
      <c r="CU13" s="641"/>
      <c r="CV13" s="641"/>
      <c r="CW13" s="641"/>
      <c r="CX13" s="641"/>
      <c r="CY13" s="642"/>
      <c r="CZ13" s="677">
        <v>8.5</v>
      </c>
      <c r="DA13" s="677"/>
      <c r="DB13" s="677"/>
      <c r="DC13" s="677"/>
      <c r="DD13" s="646">
        <v>331400</v>
      </c>
      <c r="DE13" s="641"/>
      <c r="DF13" s="641"/>
      <c r="DG13" s="641"/>
      <c r="DH13" s="641"/>
      <c r="DI13" s="641"/>
      <c r="DJ13" s="641"/>
      <c r="DK13" s="641"/>
      <c r="DL13" s="641"/>
      <c r="DM13" s="641"/>
      <c r="DN13" s="641"/>
      <c r="DO13" s="641"/>
      <c r="DP13" s="642"/>
      <c r="DQ13" s="646">
        <v>926943</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26578</v>
      </c>
      <c r="S14" s="641"/>
      <c r="T14" s="641"/>
      <c r="U14" s="641"/>
      <c r="V14" s="641"/>
      <c r="W14" s="641"/>
      <c r="X14" s="641"/>
      <c r="Y14" s="642"/>
      <c r="Z14" s="677">
        <v>0.2</v>
      </c>
      <c r="AA14" s="677"/>
      <c r="AB14" s="677"/>
      <c r="AC14" s="677"/>
      <c r="AD14" s="678">
        <v>26578</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75729</v>
      </c>
      <c r="BH14" s="641"/>
      <c r="BI14" s="641"/>
      <c r="BJ14" s="641"/>
      <c r="BK14" s="641"/>
      <c r="BL14" s="641"/>
      <c r="BM14" s="641"/>
      <c r="BN14" s="642"/>
      <c r="BO14" s="677">
        <v>2.7</v>
      </c>
      <c r="BP14" s="677"/>
      <c r="BQ14" s="677"/>
      <c r="BR14" s="677"/>
      <c r="BS14" s="646" t="s">
        <v>128</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563946</v>
      </c>
      <c r="CS14" s="641"/>
      <c r="CT14" s="641"/>
      <c r="CU14" s="641"/>
      <c r="CV14" s="641"/>
      <c r="CW14" s="641"/>
      <c r="CX14" s="641"/>
      <c r="CY14" s="642"/>
      <c r="CZ14" s="677">
        <v>4</v>
      </c>
      <c r="DA14" s="677"/>
      <c r="DB14" s="677"/>
      <c r="DC14" s="677"/>
      <c r="DD14" s="646">
        <v>37985</v>
      </c>
      <c r="DE14" s="641"/>
      <c r="DF14" s="641"/>
      <c r="DG14" s="641"/>
      <c r="DH14" s="641"/>
      <c r="DI14" s="641"/>
      <c r="DJ14" s="641"/>
      <c r="DK14" s="641"/>
      <c r="DL14" s="641"/>
      <c r="DM14" s="641"/>
      <c r="DN14" s="641"/>
      <c r="DO14" s="641"/>
      <c r="DP14" s="642"/>
      <c r="DQ14" s="646">
        <v>519302</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233</v>
      </c>
      <c r="AA15" s="677"/>
      <c r="AB15" s="677"/>
      <c r="AC15" s="677"/>
      <c r="AD15" s="678" t="s">
        <v>128</v>
      </c>
      <c r="AE15" s="678"/>
      <c r="AF15" s="678"/>
      <c r="AG15" s="678"/>
      <c r="AH15" s="678"/>
      <c r="AI15" s="678"/>
      <c r="AJ15" s="678"/>
      <c r="AK15" s="678"/>
      <c r="AL15" s="643" t="s">
        <v>128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141181</v>
      </c>
      <c r="BH15" s="641"/>
      <c r="BI15" s="641"/>
      <c r="BJ15" s="641"/>
      <c r="BK15" s="641"/>
      <c r="BL15" s="641"/>
      <c r="BM15" s="641"/>
      <c r="BN15" s="642"/>
      <c r="BO15" s="677">
        <v>5.0999999999999996</v>
      </c>
      <c r="BP15" s="677"/>
      <c r="BQ15" s="677"/>
      <c r="BR15" s="677"/>
      <c r="BS15" s="646" t="s">
        <v>261</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1545079</v>
      </c>
      <c r="CS15" s="641"/>
      <c r="CT15" s="641"/>
      <c r="CU15" s="641"/>
      <c r="CV15" s="641"/>
      <c r="CW15" s="641"/>
      <c r="CX15" s="641"/>
      <c r="CY15" s="642"/>
      <c r="CZ15" s="677">
        <v>10.9</v>
      </c>
      <c r="DA15" s="677"/>
      <c r="DB15" s="677"/>
      <c r="DC15" s="677"/>
      <c r="DD15" s="646">
        <v>246429</v>
      </c>
      <c r="DE15" s="641"/>
      <c r="DF15" s="641"/>
      <c r="DG15" s="641"/>
      <c r="DH15" s="641"/>
      <c r="DI15" s="641"/>
      <c r="DJ15" s="641"/>
      <c r="DK15" s="641"/>
      <c r="DL15" s="641"/>
      <c r="DM15" s="641"/>
      <c r="DN15" s="641"/>
      <c r="DO15" s="641"/>
      <c r="DP15" s="642"/>
      <c r="DQ15" s="646">
        <v>1188998</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3609</v>
      </c>
      <c r="S16" s="641"/>
      <c r="T16" s="641"/>
      <c r="U16" s="641"/>
      <c r="V16" s="641"/>
      <c r="W16" s="641"/>
      <c r="X16" s="641"/>
      <c r="Y16" s="642"/>
      <c r="Z16" s="677">
        <v>0</v>
      </c>
      <c r="AA16" s="677"/>
      <c r="AB16" s="677"/>
      <c r="AC16" s="677"/>
      <c r="AD16" s="678">
        <v>3609</v>
      </c>
      <c r="AE16" s="678"/>
      <c r="AF16" s="678"/>
      <c r="AG16" s="678"/>
      <c r="AH16" s="678"/>
      <c r="AI16" s="678"/>
      <c r="AJ16" s="678"/>
      <c r="AK16" s="678"/>
      <c r="AL16" s="643">
        <v>0</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233</v>
      </c>
      <c r="BH16" s="641"/>
      <c r="BI16" s="641"/>
      <c r="BJ16" s="641"/>
      <c r="BK16" s="641"/>
      <c r="BL16" s="641"/>
      <c r="BM16" s="641"/>
      <c r="BN16" s="642"/>
      <c r="BO16" s="677" t="s">
        <v>233</v>
      </c>
      <c r="BP16" s="677"/>
      <c r="BQ16" s="677"/>
      <c r="BR16" s="677"/>
      <c r="BS16" s="646" t="s">
        <v>233</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6127</v>
      </c>
      <c r="CS16" s="641"/>
      <c r="CT16" s="641"/>
      <c r="CU16" s="641"/>
      <c r="CV16" s="641"/>
      <c r="CW16" s="641"/>
      <c r="CX16" s="641"/>
      <c r="CY16" s="642"/>
      <c r="CZ16" s="677">
        <v>0</v>
      </c>
      <c r="DA16" s="677"/>
      <c r="DB16" s="677"/>
      <c r="DC16" s="677"/>
      <c r="DD16" s="646" t="s">
        <v>233</v>
      </c>
      <c r="DE16" s="641"/>
      <c r="DF16" s="641"/>
      <c r="DG16" s="641"/>
      <c r="DH16" s="641"/>
      <c r="DI16" s="641"/>
      <c r="DJ16" s="641"/>
      <c r="DK16" s="641"/>
      <c r="DL16" s="641"/>
      <c r="DM16" s="641"/>
      <c r="DN16" s="641"/>
      <c r="DO16" s="641"/>
      <c r="DP16" s="642"/>
      <c r="DQ16" s="646">
        <v>6127</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33382</v>
      </c>
      <c r="S17" s="641"/>
      <c r="T17" s="641"/>
      <c r="U17" s="641"/>
      <c r="V17" s="641"/>
      <c r="W17" s="641"/>
      <c r="X17" s="641"/>
      <c r="Y17" s="642"/>
      <c r="Z17" s="677">
        <v>0.2</v>
      </c>
      <c r="AA17" s="677"/>
      <c r="AB17" s="677"/>
      <c r="AC17" s="677"/>
      <c r="AD17" s="678">
        <v>33382</v>
      </c>
      <c r="AE17" s="678"/>
      <c r="AF17" s="678"/>
      <c r="AG17" s="678"/>
      <c r="AH17" s="678"/>
      <c r="AI17" s="678"/>
      <c r="AJ17" s="678"/>
      <c r="AK17" s="678"/>
      <c r="AL17" s="643">
        <v>0.4</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233</v>
      </c>
      <c r="BP17" s="677"/>
      <c r="BQ17" s="677"/>
      <c r="BR17" s="677"/>
      <c r="BS17" s="646" t="s">
        <v>128</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1636402</v>
      </c>
      <c r="CS17" s="641"/>
      <c r="CT17" s="641"/>
      <c r="CU17" s="641"/>
      <c r="CV17" s="641"/>
      <c r="CW17" s="641"/>
      <c r="CX17" s="641"/>
      <c r="CY17" s="642"/>
      <c r="CZ17" s="677">
        <v>11.5</v>
      </c>
      <c r="DA17" s="677"/>
      <c r="DB17" s="677"/>
      <c r="DC17" s="677"/>
      <c r="DD17" s="646" t="s">
        <v>233</v>
      </c>
      <c r="DE17" s="641"/>
      <c r="DF17" s="641"/>
      <c r="DG17" s="641"/>
      <c r="DH17" s="641"/>
      <c r="DI17" s="641"/>
      <c r="DJ17" s="641"/>
      <c r="DK17" s="641"/>
      <c r="DL17" s="641"/>
      <c r="DM17" s="641"/>
      <c r="DN17" s="641"/>
      <c r="DO17" s="641"/>
      <c r="DP17" s="642"/>
      <c r="DQ17" s="646">
        <v>1596325</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13062</v>
      </c>
      <c r="S18" s="641"/>
      <c r="T18" s="641"/>
      <c r="U18" s="641"/>
      <c r="V18" s="641"/>
      <c r="W18" s="641"/>
      <c r="X18" s="641"/>
      <c r="Y18" s="642"/>
      <c r="Z18" s="677">
        <v>0.1</v>
      </c>
      <c r="AA18" s="677"/>
      <c r="AB18" s="677"/>
      <c r="AC18" s="677"/>
      <c r="AD18" s="678">
        <v>13062</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v>500140</v>
      </c>
      <c r="CS18" s="641"/>
      <c r="CT18" s="641"/>
      <c r="CU18" s="641"/>
      <c r="CV18" s="641"/>
      <c r="CW18" s="641"/>
      <c r="CX18" s="641"/>
      <c r="CY18" s="642"/>
      <c r="CZ18" s="677">
        <v>3.5</v>
      </c>
      <c r="DA18" s="677"/>
      <c r="DB18" s="677"/>
      <c r="DC18" s="677"/>
      <c r="DD18" s="646" t="s">
        <v>128</v>
      </c>
      <c r="DE18" s="641"/>
      <c r="DF18" s="641"/>
      <c r="DG18" s="641"/>
      <c r="DH18" s="641"/>
      <c r="DI18" s="641"/>
      <c r="DJ18" s="641"/>
      <c r="DK18" s="641"/>
      <c r="DL18" s="641"/>
      <c r="DM18" s="641"/>
      <c r="DN18" s="641"/>
      <c r="DO18" s="641"/>
      <c r="DP18" s="642"/>
      <c r="DQ18" s="646">
        <v>500140</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2446</v>
      </c>
      <c r="S19" s="641"/>
      <c r="T19" s="641"/>
      <c r="U19" s="641"/>
      <c r="V19" s="641"/>
      <c r="W19" s="641"/>
      <c r="X19" s="641"/>
      <c r="Y19" s="642"/>
      <c r="Z19" s="677">
        <v>0</v>
      </c>
      <c r="AA19" s="677"/>
      <c r="AB19" s="677"/>
      <c r="AC19" s="677"/>
      <c r="AD19" s="678">
        <v>2446</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3981</v>
      </c>
      <c r="BH19" s="641"/>
      <c r="BI19" s="641"/>
      <c r="BJ19" s="641"/>
      <c r="BK19" s="641"/>
      <c r="BL19" s="641"/>
      <c r="BM19" s="641"/>
      <c r="BN19" s="642"/>
      <c r="BO19" s="677">
        <v>0.1</v>
      </c>
      <c r="BP19" s="677"/>
      <c r="BQ19" s="677"/>
      <c r="BR19" s="677"/>
      <c r="BS19" s="646" t="s">
        <v>128</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128</v>
      </c>
      <c r="DA19" s="677"/>
      <c r="DB19" s="677"/>
      <c r="DC19" s="677"/>
      <c r="DD19" s="646" t="s">
        <v>233</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728</v>
      </c>
      <c r="S20" s="641"/>
      <c r="T20" s="641"/>
      <c r="U20" s="641"/>
      <c r="V20" s="641"/>
      <c r="W20" s="641"/>
      <c r="X20" s="641"/>
      <c r="Y20" s="642"/>
      <c r="Z20" s="677">
        <v>0</v>
      </c>
      <c r="AA20" s="677"/>
      <c r="AB20" s="677"/>
      <c r="AC20" s="677"/>
      <c r="AD20" s="678">
        <v>728</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3981</v>
      </c>
      <c r="BH20" s="641"/>
      <c r="BI20" s="641"/>
      <c r="BJ20" s="641"/>
      <c r="BK20" s="641"/>
      <c r="BL20" s="641"/>
      <c r="BM20" s="641"/>
      <c r="BN20" s="642"/>
      <c r="BO20" s="677">
        <v>0.1</v>
      </c>
      <c r="BP20" s="677"/>
      <c r="BQ20" s="677"/>
      <c r="BR20" s="677"/>
      <c r="BS20" s="646" t="s">
        <v>128</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14232419</v>
      </c>
      <c r="CS20" s="641"/>
      <c r="CT20" s="641"/>
      <c r="CU20" s="641"/>
      <c r="CV20" s="641"/>
      <c r="CW20" s="641"/>
      <c r="CX20" s="641"/>
      <c r="CY20" s="642"/>
      <c r="CZ20" s="677">
        <v>100</v>
      </c>
      <c r="DA20" s="677"/>
      <c r="DB20" s="677"/>
      <c r="DC20" s="677"/>
      <c r="DD20" s="646">
        <v>1514816</v>
      </c>
      <c r="DE20" s="641"/>
      <c r="DF20" s="641"/>
      <c r="DG20" s="641"/>
      <c r="DH20" s="641"/>
      <c r="DI20" s="641"/>
      <c r="DJ20" s="641"/>
      <c r="DK20" s="641"/>
      <c r="DL20" s="641"/>
      <c r="DM20" s="641"/>
      <c r="DN20" s="641"/>
      <c r="DO20" s="641"/>
      <c r="DP20" s="642"/>
      <c r="DQ20" s="646">
        <v>10064326</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17146</v>
      </c>
      <c r="S21" s="641"/>
      <c r="T21" s="641"/>
      <c r="U21" s="641"/>
      <c r="V21" s="641"/>
      <c r="W21" s="641"/>
      <c r="X21" s="641"/>
      <c r="Y21" s="642"/>
      <c r="Z21" s="677">
        <v>0.1</v>
      </c>
      <c r="AA21" s="677"/>
      <c r="AB21" s="677"/>
      <c r="AC21" s="677"/>
      <c r="AD21" s="678">
        <v>17146</v>
      </c>
      <c r="AE21" s="678"/>
      <c r="AF21" s="678"/>
      <c r="AG21" s="678"/>
      <c r="AH21" s="678"/>
      <c r="AI21" s="678"/>
      <c r="AJ21" s="678"/>
      <c r="AK21" s="678"/>
      <c r="AL21" s="643">
        <v>0.2</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3981</v>
      </c>
      <c r="BH21" s="641"/>
      <c r="BI21" s="641"/>
      <c r="BJ21" s="641"/>
      <c r="BK21" s="641"/>
      <c r="BL21" s="641"/>
      <c r="BM21" s="641"/>
      <c r="BN21" s="642"/>
      <c r="BO21" s="677">
        <v>0.1</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5709673</v>
      </c>
      <c r="S22" s="641"/>
      <c r="T22" s="641"/>
      <c r="U22" s="641"/>
      <c r="V22" s="641"/>
      <c r="W22" s="641"/>
      <c r="X22" s="641"/>
      <c r="Y22" s="642"/>
      <c r="Z22" s="677">
        <v>39.299999999999997</v>
      </c>
      <c r="AA22" s="677"/>
      <c r="AB22" s="677"/>
      <c r="AC22" s="677"/>
      <c r="AD22" s="678">
        <v>5293549</v>
      </c>
      <c r="AE22" s="678"/>
      <c r="AF22" s="678"/>
      <c r="AG22" s="678"/>
      <c r="AH22" s="678"/>
      <c r="AI22" s="678"/>
      <c r="AJ22" s="678"/>
      <c r="AK22" s="678"/>
      <c r="AL22" s="643">
        <v>59.8</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233</v>
      </c>
      <c r="BH22" s="641"/>
      <c r="BI22" s="641"/>
      <c r="BJ22" s="641"/>
      <c r="BK22" s="641"/>
      <c r="BL22" s="641"/>
      <c r="BM22" s="641"/>
      <c r="BN22" s="642"/>
      <c r="BO22" s="677" t="s">
        <v>233</v>
      </c>
      <c r="BP22" s="677"/>
      <c r="BQ22" s="677"/>
      <c r="BR22" s="677"/>
      <c r="BS22" s="646" t="s">
        <v>233</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5293549</v>
      </c>
      <c r="S23" s="641"/>
      <c r="T23" s="641"/>
      <c r="U23" s="641"/>
      <c r="V23" s="641"/>
      <c r="W23" s="641"/>
      <c r="X23" s="641"/>
      <c r="Y23" s="642"/>
      <c r="Z23" s="677">
        <v>36.5</v>
      </c>
      <c r="AA23" s="677"/>
      <c r="AB23" s="677"/>
      <c r="AC23" s="677"/>
      <c r="AD23" s="678">
        <v>5293549</v>
      </c>
      <c r="AE23" s="678"/>
      <c r="AF23" s="678"/>
      <c r="AG23" s="678"/>
      <c r="AH23" s="678"/>
      <c r="AI23" s="678"/>
      <c r="AJ23" s="678"/>
      <c r="AK23" s="678"/>
      <c r="AL23" s="643">
        <v>59.8</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t="s">
        <v>233</v>
      </c>
      <c r="BH23" s="641"/>
      <c r="BI23" s="641"/>
      <c r="BJ23" s="641"/>
      <c r="BK23" s="641"/>
      <c r="BL23" s="641"/>
      <c r="BM23" s="641"/>
      <c r="BN23" s="642"/>
      <c r="BO23" s="677" t="s">
        <v>233</v>
      </c>
      <c r="BP23" s="677"/>
      <c r="BQ23" s="677"/>
      <c r="BR23" s="677"/>
      <c r="BS23" s="646" t="s">
        <v>233</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416089</v>
      </c>
      <c r="S24" s="641"/>
      <c r="T24" s="641"/>
      <c r="U24" s="641"/>
      <c r="V24" s="641"/>
      <c r="W24" s="641"/>
      <c r="X24" s="641"/>
      <c r="Y24" s="642"/>
      <c r="Z24" s="677">
        <v>2.9</v>
      </c>
      <c r="AA24" s="677"/>
      <c r="AB24" s="677"/>
      <c r="AC24" s="677"/>
      <c r="AD24" s="678" t="s">
        <v>128</v>
      </c>
      <c r="AE24" s="678"/>
      <c r="AF24" s="678"/>
      <c r="AG24" s="678"/>
      <c r="AH24" s="678"/>
      <c r="AI24" s="678"/>
      <c r="AJ24" s="678"/>
      <c r="AK24" s="678"/>
      <c r="AL24" s="643" t="s">
        <v>233</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233</v>
      </c>
      <c r="BH24" s="641"/>
      <c r="BI24" s="641"/>
      <c r="BJ24" s="641"/>
      <c r="BK24" s="641"/>
      <c r="BL24" s="641"/>
      <c r="BM24" s="641"/>
      <c r="BN24" s="642"/>
      <c r="BO24" s="677" t="s">
        <v>128</v>
      </c>
      <c r="BP24" s="677"/>
      <c r="BQ24" s="677"/>
      <c r="BR24" s="677"/>
      <c r="BS24" s="646" t="s">
        <v>261</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6100185</v>
      </c>
      <c r="CS24" s="696"/>
      <c r="CT24" s="696"/>
      <c r="CU24" s="696"/>
      <c r="CV24" s="696"/>
      <c r="CW24" s="696"/>
      <c r="CX24" s="696"/>
      <c r="CY24" s="739"/>
      <c r="CZ24" s="740">
        <v>42.9</v>
      </c>
      <c r="DA24" s="711"/>
      <c r="DB24" s="711"/>
      <c r="DC24" s="743"/>
      <c r="DD24" s="738">
        <v>4385620</v>
      </c>
      <c r="DE24" s="696"/>
      <c r="DF24" s="696"/>
      <c r="DG24" s="696"/>
      <c r="DH24" s="696"/>
      <c r="DI24" s="696"/>
      <c r="DJ24" s="696"/>
      <c r="DK24" s="739"/>
      <c r="DL24" s="738">
        <v>4380930</v>
      </c>
      <c r="DM24" s="696"/>
      <c r="DN24" s="696"/>
      <c r="DO24" s="696"/>
      <c r="DP24" s="696"/>
      <c r="DQ24" s="696"/>
      <c r="DR24" s="696"/>
      <c r="DS24" s="696"/>
      <c r="DT24" s="696"/>
      <c r="DU24" s="696"/>
      <c r="DV24" s="739"/>
      <c r="DW24" s="740">
        <v>47.7</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v>35</v>
      </c>
      <c r="S25" s="641"/>
      <c r="T25" s="641"/>
      <c r="U25" s="641"/>
      <c r="V25" s="641"/>
      <c r="W25" s="641"/>
      <c r="X25" s="641"/>
      <c r="Y25" s="642"/>
      <c r="Z25" s="677">
        <v>0</v>
      </c>
      <c r="AA25" s="677"/>
      <c r="AB25" s="677"/>
      <c r="AC25" s="677"/>
      <c r="AD25" s="678" t="s">
        <v>233</v>
      </c>
      <c r="AE25" s="678"/>
      <c r="AF25" s="678"/>
      <c r="AG25" s="678"/>
      <c r="AH25" s="678"/>
      <c r="AI25" s="678"/>
      <c r="AJ25" s="678"/>
      <c r="AK25" s="678"/>
      <c r="AL25" s="643" t="s">
        <v>233</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128</v>
      </c>
      <c r="BP25" s="677"/>
      <c r="BQ25" s="677"/>
      <c r="BR25" s="677"/>
      <c r="BS25" s="646" t="s">
        <v>233</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2151730</v>
      </c>
      <c r="CS25" s="659"/>
      <c r="CT25" s="659"/>
      <c r="CU25" s="659"/>
      <c r="CV25" s="659"/>
      <c r="CW25" s="659"/>
      <c r="CX25" s="659"/>
      <c r="CY25" s="660"/>
      <c r="CZ25" s="643">
        <v>15.1</v>
      </c>
      <c r="DA25" s="661"/>
      <c r="DB25" s="661"/>
      <c r="DC25" s="662"/>
      <c r="DD25" s="646">
        <v>2053108</v>
      </c>
      <c r="DE25" s="659"/>
      <c r="DF25" s="659"/>
      <c r="DG25" s="659"/>
      <c r="DH25" s="659"/>
      <c r="DI25" s="659"/>
      <c r="DJ25" s="659"/>
      <c r="DK25" s="660"/>
      <c r="DL25" s="646">
        <v>2052763</v>
      </c>
      <c r="DM25" s="659"/>
      <c r="DN25" s="659"/>
      <c r="DO25" s="659"/>
      <c r="DP25" s="659"/>
      <c r="DQ25" s="659"/>
      <c r="DR25" s="659"/>
      <c r="DS25" s="659"/>
      <c r="DT25" s="659"/>
      <c r="DU25" s="659"/>
      <c r="DV25" s="660"/>
      <c r="DW25" s="643">
        <v>22.4</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9222959</v>
      </c>
      <c r="S26" s="641"/>
      <c r="T26" s="641"/>
      <c r="U26" s="641"/>
      <c r="V26" s="641"/>
      <c r="W26" s="641"/>
      <c r="X26" s="641"/>
      <c r="Y26" s="642"/>
      <c r="Z26" s="677">
        <v>63.5</v>
      </c>
      <c r="AA26" s="677"/>
      <c r="AB26" s="677"/>
      <c r="AC26" s="677"/>
      <c r="AD26" s="678">
        <v>8806835</v>
      </c>
      <c r="AE26" s="678"/>
      <c r="AF26" s="678"/>
      <c r="AG26" s="678"/>
      <c r="AH26" s="678"/>
      <c r="AI26" s="678"/>
      <c r="AJ26" s="678"/>
      <c r="AK26" s="678"/>
      <c r="AL26" s="643">
        <v>99.5</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233</v>
      </c>
      <c r="BH26" s="641"/>
      <c r="BI26" s="641"/>
      <c r="BJ26" s="641"/>
      <c r="BK26" s="641"/>
      <c r="BL26" s="641"/>
      <c r="BM26" s="641"/>
      <c r="BN26" s="642"/>
      <c r="BO26" s="677" t="s">
        <v>128</v>
      </c>
      <c r="BP26" s="677"/>
      <c r="BQ26" s="677"/>
      <c r="BR26" s="677"/>
      <c r="BS26" s="646" t="s">
        <v>233</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1465149</v>
      </c>
      <c r="CS26" s="641"/>
      <c r="CT26" s="641"/>
      <c r="CU26" s="641"/>
      <c r="CV26" s="641"/>
      <c r="CW26" s="641"/>
      <c r="CX26" s="641"/>
      <c r="CY26" s="642"/>
      <c r="CZ26" s="643">
        <v>10.3</v>
      </c>
      <c r="DA26" s="661"/>
      <c r="DB26" s="661"/>
      <c r="DC26" s="662"/>
      <c r="DD26" s="646">
        <v>1385863</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2456</v>
      </c>
      <c r="S27" s="641"/>
      <c r="T27" s="641"/>
      <c r="U27" s="641"/>
      <c r="V27" s="641"/>
      <c r="W27" s="641"/>
      <c r="X27" s="641"/>
      <c r="Y27" s="642"/>
      <c r="Z27" s="677">
        <v>0</v>
      </c>
      <c r="AA27" s="677"/>
      <c r="AB27" s="677"/>
      <c r="AC27" s="677"/>
      <c r="AD27" s="678">
        <v>2456</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2789629</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2312053</v>
      </c>
      <c r="CS27" s="659"/>
      <c r="CT27" s="659"/>
      <c r="CU27" s="659"/>
      <c r="CV27" s="659"/>
      <c r="CW27" s="659"/>
      <c r="CX27" s="659"/>
      <c r="CY27" s="660"/>
      <c r="CZ27" s="643">
        <v>16.2</v>
      </c>
      <c r="DA27" s="661"/>
      <c r="DB27" s="661"/>
      <c r="DC27" s="662"/>
      <c r="DD27" s="646">
        <v>736187</v>
      </c>
      <c r="DE27" s="659"/>
      <c r="DF27" s="659"/>
      <c r="DG27" s="659"/>
      <c r="DH27" s="659"/>
      <c r="DI27" s="659"/>
      <c r="DJ27" s="659"/>
      <c r="DK27" s="660"/>
      <c r="DL27" s="646">
        <v>731845</v>
      </c>
      <c r="DM27" s="659"/>
      <c r="DN27" s="659"/>
      <c r="DO27" s="659"/>
      <c r="DP27" s="659"/>
      <c r="DQ27" s="659"/>
      <c r="DR27" s="659"/>
      <c r="DS27" s="659"/>
      <c r="DT27" s="659"/>
      <c r="DU27" s="659"/>
      <c r="DV27" s="660"/>
      <c r="DW27" s="643">
        <v>8</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107887</v>
      </c>
      <c r="S28" s="641"/>
      <c r="T28" s="641"/>
      <c r="U28" s="641"/>
      <c r="V28" s="641"/>
      <c r="W28" s="641"/>
      <c r="X28" s="641"/>
      <c r="Y28" s="642"/>
      <c r="Z28" s="677">
        <v>0.7</v>
      </c>
      <c r="AA28" s="677"/>
      <c r="AB28" s="677"/>
      <c r="AC28" s="677"/>
      <c r="AD28" s="678" t="s">
        <v>233</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1636402</v>
      </c>
      <c r="CS28" s="641"/>
      <c r="CT28" s="641"/>
      <c r="CU28" s="641"/>
      <c r="CV28" s="641"/>
      <c r="CW28" s="641"/>
      <c r="CX28" s="641"/>
      <c r="CY28" s="642"/>
      <c r="CZ28" s="643">
        <v>11.5</v>
      </c>
      <c r="DA28" s="661"/>
      <c r="DB28" s="661"/>
      <c r="DC28" s="662"/>
      <c r="DD28" s="646">
        <v>1596325</v>
      </c>
      <c r="DE28" s="641"/>
      <c r="DF28" s="641"/>
      <c r="DG28" s="641"/>
      <c r="DH28" s="641"/>
      <c r="DI28" s="641"/>
      <c r="DJ28" s="641"/>
      <c r="DK28" s="642"/>
      <c r="DL28" s="646">
        <v>1596322</v>
      </c>
      <c r="DM28" s="641"/>
      <c r="DN28" s="641"/>
      <c r="DO28" s="641"/>
      <c r="DP28" s="641"/>
      <c r="DQ28" s="641"/>
      <c r="DR28" s="641"/>
      <c r="DS28" s="641"/>
      <c r="DT28" s="641"/>
      <c r="DU28" s="641"/>
      <c r="DV28" s="642"/>
      <c r="DW28" s="643">
        <v>17.399999999999999</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141002</v>
      </c>
      <c r="S29" s="641"/>
      <c r="T29" s="641"/>
      <c r="U29" s="641"/>
      <c r="V29" s="641"/>
      <c r="W29" s="641"/>
      <c r="X29" s="641"/>
      <c r="Y29" s="642"/>
      <c r="Z29" s="677">
        <v>1</v>
      </c>
      <c r="AA29" s="677"/>
      <c r="AB29" s="677"/>
      <c r="AC29" s="677"/>
      <c r="AD29" s="678">
        <v>14124</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305</v>
      </c>
      <c r="CE29" s="726"/>
      <c r="CF29" s="673" t="s">
        <v>69</v>
      </c>
      <c r="CG29" s="674"/>
      <c r="CH29" s="674"/>
      <c r="CI29" s="674"/>
      <c r="CJ29" s="674"/>
      <c r="CK29" s="674"/>
      <c r="CL29" s="674"/>
      <c r="CM29" s="674"/>
      <c r="CN29" s="674"/>
      <c r="CO29" s="674"/>
      <c r="CP29" s="674"/>
      <c r="CQ29" s="675"/>
      <c r="CR29" s="640">
        <v>1636402</v>
      </c>
      <c r="CS29" s="659"/>
      <c r="CT29" s="659"/>
      <c r="CU29" s="659"/>
      <c r="CV29" s="659"/>
      <c r="CW29" s="659"/>
      <c r="CX29" s="659"/>
      <c r="CY29" s="660"/>
      <c r="CZ29" s="643">
        <v>11.5</v>
      </c>
      <c r="DA29" s="661"/>
      <c r="DB29" s="661"/>
      <c r="DC29" s="662"/>
      <c r="DD29" s="646">
        <v>1596325</v>
      </c>
      <c r="DE29" s="659"/>
      <c r="DF29" s="659"/>
      <c r="DG29" s="659"/>
      <c r="DH29" s="659"/>
      <c r="DI29" s="659"/>
      <c r="DJ29" s="659"/>
      <c r="DK29" s="660"/>
      <c r="DL29" s="646">
        <v>1596322</v>
      </c>
      <c r="DM29" s="659"/>
      <c r="DN29" s="659"/>
      <c r="DO29" s="659"/>
      <c r="DP29" s="659"/>
      <c r="DQ29" s="659"/>
      <c r="DR29" s="659"/>
      <c r="DS29" s="659"/>
      <c r="DT29" s="659"/>
      <c r="DU29" s="659"/>
      <c r="DV29" s="660"/>
      <c r="DW29" s="643">
        <v>17.399999999999999</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27174</v>
      </c>
      <c r="S30" s="641"/>
      <c r="T30" s="641"/>
      <c r="U30" s="641"/>
      <c r="V30" s="641"/>
      <c r="W30" s="641"/>
      <c r="X30" s="641"/>
      <c r="Y30" s="642"/>
      <c r="Z30" s="677">
        <v>0.2</v>
      </c>
      <c r="AA30" s="677"/>
      <c r="AB30" s="677"/>
      <c r="AC30" s="677"/>
      <c r="AD30" s="678" t="s">
        <v>233</v>
      </c>
      <c r="AE30" s="678"/>
      <c r="AF30" s="678"/>
      <c r="AG30" s="678"/>
      <c r="AH30" s="678"/>
      <c r="AI30" s="678"/>
      <c r="AJ30" s="678"/>
      <c r="AK30" s="678"/>
      <c r="AL30" s="643" t="s">
        <v>233</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1564900</v>
      </c>
      <c r="CS30" s="641"/>
      <c r="CT30" s="641"/>
      <c r="CU30" s="641"/>
      <c r="CV30" s="641"/>
      <c r="CW30" s="641"/>
      <c r="CX30" s="641"/>
      <c r="CY30" s="642"/>
      <c r="CZ30" s="643">
        <v>11</v>
      </c>
      <c r="DA30" s="661"/>
      <c r="DB30" s="661"/>
      <c r="DC30" s="662"/>
      <c r="DD30" s="646">
        <v>1526736</v>
      </c>
      <c r="DE30" s="641"/>
      <c r="DF30" s="641"/>
      <c r="DG30" s="641"/>
      <c r="DH30" s="641"/>
      <c r="DI30" s="641"/>
      <c r="DJ30" s="641"/>
      <c r="DK30" s="642"/>
      <c r="DL30" s="646">
        <v>1526733</v>
      </c>
      <c r="DM30" s="641"/>
      <c r="DN30" s="641"/>
      <c r="DO30" s="641"/>
      <c r="DP30" s="641"/>
      <c r="DQ30" s="641"/>
      <c r="DR30" s="641"/>
      <c r="DS30" s="641"/>
      <c r="DT30" s="641"/>
      <c r="DU30" s="641"/>
      <c r="DV30" s="642"/>
      <c r="DW30" s="643">
        <v>16.600000000000001</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1338728</v>
      </c>
      <c r="S31" s="641"/>
      <c r="T31" s="641"/>
      <c r="U31" s="641"/>
      <c r="V31" s="641"/>
      <c r="W31" s="641"/>
      <c r="X31" s="641"/>
      <c r="Y31" s="642"/>
      <c r="Z31" s="677">
        <v>9.1999999999999993</v>
      </c>
      <c r="AA31" s="677"/>
      <c r="AB31" s="677"/>
      <c r="AC31" s="677"/>
      <c r="AD31" s="678" t="s">
        <v>128</v>
      </c>
      <c r="AE31" s="678"/>
      <c r="AF31" s="678"/>
      <c r="AG31" s="678"/>
      <c r="AH31" s="678"/>
      <c r="AI31" s="678"/>
      <c r="AJ31" s="678"/>
      <c r="AK31" s="678"/>
      <c r="AL31" s="643" t="s">
        <v>128</v>
      </c>
      <c r="AM31" s="644"/>
      <c r="AN31" s="644"/>
      <c r="AO31" s="679"/>
      <c r="AP31" s="716" t="s">
        <v>311</v>
      </c>
      <c r="AQ31" s="717"/>
      <c r="AR31" s="717"/>
      <c r="AS31" s="717"/>
      <c r="AT31" s="722" t="s">
        <v>312</v>
      </c>
      <c r="AU31" s="231"/>
      <c r="AV31" s="231"/>
      <c r="AW31" s="231"/>
      <c r="AX31" s="706" t="s">
        <v>187</v>
      </c>
      <c r="AY31" s="707"/>
      <c r="AZ31" s="707"/>
      <c r="BA31" s="707"/>
      <c r="BB31" s="707"/>
      <c r="BC31" s="707"/>
      <c r="BD31" s="707"/>
      <c r="BE31" s="707"/>
      <c r="BF31" s="708"/>
      <c r="BG31" s="709">
        <v>99</v>
      </c>
      <c r="BH31" s="710"/>
      <c r="BI31" s="710"/>
      <c r="BJ31" s="710"/>
      <c r="BK31" s="710"/>
      <c r="BL31" s="710"/>
      <c r="BM31" s="711">
        <v>95.7</v>
      </c>
      <c r="BN31" s="710"/>
      <c r="BO31" s="710"/>
      <c r="BP31" s="710"/>
      <c r="BQ31" s="712"/>
      <c r="BR31" s="709">
        <v>98.9</v>
      </c>
      <c r="BS31" s="710"/>
      <c r="BT31" s="710"/>
      <c r="BU31" s="710"/>
      <c r="BV31" s="710"/>
      <c r="BW31" s="710"/>
      <c r="BX31" s="711">
        <v>95.3</v>
      </c>
      <c r="BY31" s="710"/>
      <c r="BZ31" s="710"/>
      <c r="CA31" s="710"/>
      <c r="CB31" s="712"/>
      <c r="CD31" s="727"/>
      <c r="CE31" s="728"/>
      <c r="CF31" s="673" t="s">
        <v>313</v>
      </c>
      <c r="CG31" s="674"/>
      <c r="CH31" s="674"/>
      <c r="CI31" s="674"/>
      <c r="CJ31" s="674"/>
      <c r="CK31" s="674"/>
      <c r="CL31" s="674"/>
      <c r="CM31" s="674"/>
      <c r="CN31" s="674"/>
      <c r="CO31" s="674"/>
      <c r="CP31" s="674"/>
      <c r="CQ31" s="675"/>
      <c r="CR31" s="640">
        <v>71502</v>
      </c>
      <c r="CS31" s="659"/>
      <c r="CT31" s="659"/>
      <c r="CU31" s="659"/>
      <c r="CV31" s="659"/>
      <c r="CW31" s="659"/>
      <c r="CX31" s="659"/>
      <c r="CY31" s="660"/>
      <c r="CZ31" s="643">
        <v>0.5</v>
      </c>
      <c r="DA31" s="661"/>
      <c r="DB31" s="661"/>
      <c r="DC31" s="662"/>
      <c r="DD31" s="646">
        <v>69589</v>
      </c>
      <c r="DE31" s="659"/>
      <c r="DF31" s="659"/>
      <c r="DG31" s="659"/>
      <c r="DH31" s="659"/>
      <c r="DI31" s="659"/>
      <c r="DJ31" s="659"/>
      <c r="DK31" s="660"/>
      <c r="DL31" s="646">
        <v>69589</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233</v>
      </c>
      <c r="S32" s="641"/>
      <c r="T32" s="641"/>
      <c r="U32" s="641"/>
      <c r="V32" s="641"/>
      <c r="W32" s="641"/>
      <c r="X32" s="641"/>
      <c r="Y32" s="642"/>
      <c r="Z32" s="677" t="s">
        <v>233</v>
      </c>
      <c r="AA32" s="677"/>
      <c r="AB32" s="677"/>
      <c r="AC32" s="677"/>
      <c r="AD32" s="678" t="s">
        <v>233</v>
      </c>
      <c r="AE32" s="678"/>
      <c r="AF32" s="678"/>
      <c r="AG32" s="678"/>
      <c r="AH32" s="678"/>
      <c r="AI32" s="678"/>
      <c r="AJ32" s="678"/>
      <c r="AK32" s="678"/>
      <c r="AL32" s="643" t="s">
        <v>233</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99.4</v>
      </c>
      <c r="BH32" s="659"/>
      <c r="BI32" s="659"/>
      <c r="BJ32" s="659"/>
      <c r="BK32" s="659"/>
      <c r="BL32" s="659"/>
      <c r="BM32" s="644">
        <v>97.5</v>
      </c>
      <c r="BN32" s="705"/>
      <c r="BO32" s="705"/>
      <c r="BP32" s="705"/>
      <c r="BQ32" s="683"/>
      <c r="BR32" s="713">
        <v>99.3</v>
      </c>
      <c r="BS32" s="659"/>
      <c r="BT32" s="659"/>
      <c r="BU32" s="659"/>
      <c r="BV32" s="659"/>
      <c r="BW32" s="659"/>
      <c r="BX32" s="644">
        <v>97.1</v>
      </c>
      <c r="BY32" s="705"/>
      <c r="BZ32" s="705"/>
      <c r="CA32" s="705"/>
      <c r="CB32" s="683"/>
      <c r="CD32" s="729"/>
      <c r="CE32" s="730"/>
      <c r="CF32" s="673" t="s">
        <v>317</v>
      </c>
      <c r="CG32" s="674"/>
      <c r="CH32" s="674"/>
      <c r="CI32" s="674"/>
      <c r="CJ32" s="674"/>
      <c r="CK32" s="674"/>
      <c r="CL32" s="674"/>
      <c r="CM32" s="674"/>
      <c r="CN32" s="674"/>
      <c r="CO32" s="674"/>
      <c r="CP32" s="674"/>
      <c r="CQ32" s="675"/>
      <c r="CR32" s="640" t="s">
        <v>233</v>
      </c>
      <c r="CS32" s="641"/>
      <c r="CT32" s="641"/>
      <c r="CU32" s="641"/>
      <c r="CV32" s="641"/>
      <c r="CW32" s="641"/>
      <c r="CX32" s="641"/>
      <c r="CY32" s="642"/>
      <c r="CZ32" s="643" t="s">
        <v>233</v>
      </c>
      <c r="DA32" s="661"/>
      <c r="DB32" s="661"/>
      <c r="DC32" s="662"/>
      <c r="DD32" s="646" t="s">
        <v>233</v>
      </c>
      <c r="DE32" s="641"/>
      <c r="DF32" s="641"/>
      <c r="DG32" s="641"/>
      <c r="DH32" s="641"/>
      <c r="DI32" s="641"/>
      <c r="DJ32" s="641"/>
      <c r="DK32" s="642"/>
      <c r="DL32" s="646" t="s">
        <v>233</v>
      </c>
      <c r="DM32" s="641"/>
      <c r="DN32" s="641"/>
      <c r="DO32" s="641"/>
      <c r="DP32" s="641"/>
      <c r="DQ32" s="641"/>
      <c r="DR32" s="641"/>
      <c r="DS32" s="641"/>
      <c r="DT32" s="641"/>
      <c r="DU32" s="641"/>
      <c r="DV32" s="642"/>
      <c r="DW32" s="643" t="s">
        <v>233</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1007408</v>
      </c>
      <c r="S33" s="641"/>
      <c r="T33" s="641"/>
      <c r="U33" s="641"/>
      <c r="V33" s="641"/>
      <c r="W33" s="641"/>
      <c r="X33" s="641"/>
      <c r="Y33" s="642"/>
      <c r="Z33" s="677">
        <v>6.9</v>
      </c>
      <c r="AA33" s="677"/>
      <c r="AB33" s="677"/>
      <c r="AC33" s="677"/>
      <c r="AD33" s="678" t="s">
        <v>128</v>
      </c>
      <c r="AE33" s="678"/>
      <c r="AF33" s="678"/>
      <c r="AG33" s="678"/>
      <c r="AH33" s="678"/>
      <c r="AI33" s="678"/>
      <c r="AJ33" s="678"/>
      <c r="AK33" s="678"/>
      <c r="AL33" s="643" t="s">
        <v>261</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98.6</v>
      </c>
      <c r="BH33" s="625"/>
      <c r="BI33" s="625"/>
      <c r="BJ33" s="625"/>
      <c r="BK33" s="625"/>
      <c r="BL33" s="625"/>
      <c r="BM33" s="668">
        <v>93.9</v>
      </c>
      <c r="BN33" s="625"/>
      <c r="BO33" s="625"/>
      <c r="BP33" s="625"/>
      <c r="BQ33" s="689"/>
      <c r="BR33" s="704">
        <v>98.4</v>
      </c>
      <c r="BS33" s="625"/>
      <c r="BT33" s="625"/>
      <c r="BU33" s="625"/>
      <c r="BV33" s="625"/>
      <c r="BW33" s="625"/>
      <c r="BX33" s="668">
        <v>93.4</v>
      </c>
      <c r="BY33" s="625"/>
      <c r="BZ33" s="625"/>
      <c r="CA33" s="625"/>
      <c r="CB33" s="689"/>
      <c r="CD33" s="673" t="s">
        <v>320</v>
      </c>
      <c r="CE33" s="674"/>
      <c r="CF33" s="674"/>
      <c r="CG33" s="674"/>
      <c r="CH33" s="674"/>
      <c r="CI33" s="674"/>
      <c r="CJ33" s="674"/>
      <c r="CK33" s="674"/>
      <c r="CL33" s="674"/>
      <c r="CM33" s="674"/>
      <c r="CN33" s="674"/>
      <c r="CO33" s="674"/>
      <c r="CP33" s="674"/>
      <c r="CQ33" s="675"/>
      <c r="CR33" s="640">
        <v>6611291</v>
      </c>
      <c r="CS33" s="659"/>
      <c r="CT33" s="659"/>
      <c r="CU33" s="659"/>
      <c r="CV33" s="659"/>
      <c r="CW33" s="659"/>
      <c r="CX33" s="659"/>
      <c r="CY33" s="660"/>
      <c r="CZ33" s="643">
        <v>46.5</v>
      </c>
      <c r="DA33" s="661"/>
      <c r="DB33" s="661"/>
      <c r="DC33" s="662"/>
      <c r="DD33" s="646">
        <v>5050584</v>
      </c>
      <c r="DE33" s="659"/>
      <c r="DF33" s="659"/>
      <c r="DG33" s="659"/>
      <c r="DH33" s="659"/>
      <c r="DI33" s="659"/>
      <c r="DJ33" s="659"/>
      <c r="DK33" s="660"/>
      <c r="DL33" s="646">
        <v>3745667</v>
      </c>
      <c r="DM33" s="659"/>
      <c r="DN33" s="659"/>
      <c r="DO33" s="659"/>
      <c r="DP33" s="659"/>
      <c r="DQ33" s="659"/>
      <c r="DR33" s="659"/>
      <c r="DS33" s="659"/>
      <c r="DT33" s="659"/>
      <c r="DU33" s="659"/>
      <c r="DV33" s="660"/>
      <c r="DW33" s="643">
        <v>40.799999999999997</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47837</v>
      </c>
      <c r="S34" s="641"/>
      <c r="T34" s="641"/>
      <c r="U34" s="641"/>
      <c r="V34" s="641"/>
      <c r="W34" s="641"/>
      <c r="X34" s="641"/>
      <c r="Y34" s="642"/>
      <c r="Z34" s="677">
        <v>0.3</v>
      </c>
      <c r="AA34" s="677"/>
      <c r="AB34" s="677"/>
      <c r="AC34" s="677"/>
      <c r="AD34" s="678">
        <v>26494</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2516972</v>
      </c>
      <c r="CS34" s="641"/>
      <c r="CT34" s="641"/>
      <c r="CU34" s="641"/>
      <c r="CV34" s="641"/>
      <c r="CW34" s="641"/>
      <c r="CX34" s="641"/>
      <c r="CY34" s="642"/>
      <c r="CZ34" s="643">
        <v>17.7</v>
      </c>
      <c r="DA34" s="661"/>
      <c r="DB34" s="661"/>
      <c r="DC34" s="662"/>
      <c r="DD34" s="646">
        <v>1918555</v>
      </c>
      <c r="DE34" s="641"/>
      <c r="DF34" s="641"/>
      <c r="DG34" s="641"/>
      <c r="DH34" s="641"/>
      <c r="DI34" s="641"/>
      <c r="DJ34" s="641"/>
      <c r="DK34" s="642"/>
      <c r="DL34" s="646">
        <v>1558064</v>
      </c>
      <c r="DM34" s="641"/>
      <c r="DN34" s="641"/>
      <c r="DO34" s="641"/>
      <c r="DP34" s="641"/>
      <c r="DQ34" s="641"/>
      <c r="DR34" s="641"/>
      <c r="DS34" s="641"/>
      <c r="DT34" s="641"/>
      <c r="DU34" s="641"/>
      <c r="DV34" s="642"/>
      <c r="DW34" s="643">
        <v>17</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347740</v>
      </c>
      <c r="S35" s="641"/>
      <c r="T35" s="641"/>
      <c r="U35" s="641"/>
      <c r="V35" s="641"/>
      <c r="W35" s="641"/>
      <c r="X35" s="641"/>
      <c r="Y35" s="642"/>
      <c r="Z35" s="677">
        <v>2.4</v>
      </c>
      <c r="AA35" s="677"/>
      <c r="AB35" s="677"/>
      <c r="AC35" s="677"/>
      <c r="AD35" s="678" t="s">
        <v>261</v>
      </c>
      <c r="AE35" s="678"/>
      <c r="AF35" s="678"/>
      <c r="AG35" s="678"/>
      <c r="AH35" s="678"/>
      <c r="AI35" s="678"/>
      <c r="AJ35" s="678"/>
      <c r="AK35" s="678"/>
      <c r="AL35" s="643" t="s">
        <v>233</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185445</v>
      </c>
      <c r="CS35" s="659"/>
      <c r="CT35" s="659"/>
      <c r="CU35" s="659"/>
      <c r="CV35" s="659"/>
      <c r="CW35" s="659"/>
      <c r="CX35" s="659"/>
      <c r="CY35" s="660"/>
      <c r="CZ35" s="643">
        <v>1.3</v>
      </c>
      <c r="DA35" s="661"/>
      <c r="DB35" s="661"/>
      <c r="DC35" s="662"/>
      <c r="DD35" s="646">
        <v>166481</v>
      </c>
      <c r="DE35" s="659"/>
      <c r="DF35" s="659"/>
      <c r="DG35" s="659"/>
      <c r="DH35" s="659"/>
      <c r="DI35" s="659"/>
      <c r="DJ35" s="659"/>
      <c r="DK35" s="660"/>
      <c r="DL35" s="646">
        <v>157582</v>
      </c>
      <c r="DM35" s="659"/>
      <c r="DN35" s="659"/>
      <c r="DO35" s="659"/>
      <c r="DP35" s="659"/>
      <c r="DQ35" s="659"/>
      <c r="DR35" s="659"/>
      <c r="DS35" s="659"/>
      <c r="DT35" s="659"/>
      <c r="DU35" s="659"/>
      <c r="DV35" s="660"/>
      <c r="DW35" s="643">
        <v>1.7</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742164</v>
      </c>
      <c r="S36" s="641"/>
      <c r="T36" s="641"/>
      <c r="U36" s="641"/>
      <c r="V36" s="641"/>
      <c r="W36" s="641"/>
      <c r="X36" s="641"/>
      <c r="Y36" s="642"/>
      <c r="Z36" s="677">
        <v>5.0999999999999996</v>
      </c>
      <c r="AA36" s="677"/>
      <c r="AB36" s="677"/>
      <c r="AC36" s="677"/>
      <c r="AD36" s="678" t="s">
        <v>128</v>
      </c>
      <c r="AE36" s="678"/>
      <c r="AF36" s="678"/>
      <c r="AG36" s="678"/>
      <c r="AH36" s="678"/>
      <c r="AI36" s="678"/>
      <c r="AJ36" s="678"/>
      <c r="AK36" s="678"/>
      <c r="AL36" s="643" t="s">
        <v>233</v>
      </c>
      <c r="AM36" s="644"/>
      <c r="AN36" s="644"/>
      <c r="AO36" s="679"/>
      <c r="AP36" s="235"/>
      <c r="AQ36" s="692" t="s">
        <v>328</v>
      </c>
      <c r="AR36" s="693"/>
      <c r="AS36" s="693"/>
      <c r="AT36" s="693"/>
      <c r="AU36" s="693"/>
      <c r="AV36" s="693"/>
      <c r="AW36" s="693"/>
      <c r="AX36" s="693"/>
      <c r="AY36" s="694"/>
      <c r="AZ36" s="695">
        <v>2399340</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17416</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899379</v>
      </c>
      <c r="CS36" s="641"/>
      <c r="CT36" s="641"/>
      <c r="CU36" s="641"/>
      <c r="CV36" s="641"/>
      <c r="CW36" s="641"/>
      <c r="CX36" s="641"/>
      <c r="CY36" s="642"/>
      <c r="CZ36" s="643">
        <v>6.3</v>
      </c>
      <c r="DA36" s="661"/>
      <c r="DB36" s="661"/>
      <c r="DC36" s="662"/>
      <c r="DD36" s="646">
        <v>581779</v>
      </c>
      <c r="DE36" s="641"/>
      <c r="DF36" s="641"/>
      <c r="DG36" s="641"/>
      <c r="DH36" s="641"/>
      <c r="DI36" s="641"/>
      <c r="DJ36" s="641"/>
      <c r="DK36" s="642"/>
      <c r="DL36" s="646">
        <v>415611</v>
      </c>
      <c r="DM36" s="641"/>
      <c r="DN36" s="641"/>
      <c r="DO36" s="641"/>
      <c r="DP36" s="641"/>
      <c r="DQ36" s="641"/>
      <c r="DR36" s="641"/>
      <c r="DS36" s="641"/>
      <c r="DT36" s="641"/>
      <c r="DU36" s="641"/>
      <c r="DV36" s="642"/>
      <c r="DW36" s="643">
        <v>4.5</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267016</v>
      </c>
      <c r="S37" s="641"/>
      <c r="T37" s="641"/>
      <c r="U37" s="641"/>
      <c r="V37" s="641"/>
      <c r="W37" s="641"/>
      <c r="X37" s="641"/>
      <c r="Y37" s="642"/>
      <c r="Z37" s="677">
        <v>1.8</v>
      </c>
      <c r="AA37" s="677"/>
      <c r="AB37" s="677"/>
      <c r="AC37" s="677"/>
      <c r="AD37" s="678" t="s">
        <v>128</v>
      </c>
      <c r="AE37" s="678"/>
      <c r="AF37" s="678"/>
      <c r="AG37" s="678"/>
      <c r="AH37" s="678"/>
      <c r="AI37" s="678"/>
      <c r="AJ37" s="678"/>
      <c r="AK37" s="678"/>
      <c r="AL37" s="643" t="s">
        <v>233</v>
      </c>
      <c r="AM37" s="644"/>
      <c r="AN37" s="644"/>
      <c r="AO37" s="679"/>
      <c r="AQ37" s="680" t="s">
        <v>332</v>
      </c>
      <c r="AR37" s="681"/>
      <c r="AS37" s="681"/>
      <c r="AT37" s="681"/>
      <c r="AU37" s="681"/>
      <c r="AV37" s="681"/>
      <c r="AW37" s="681"/>
      <c r="AX37" s="681"/>
      <c r="AY37" s="682"/>
      <c r="AZ37" s="640">
        <v>772592</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-2940</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167757</v>
      </c>
      <c r="CS37" s="659"/>
      <c r="CT37" s="659"/>
      <c r="CU37" s="659"/>
      <c r="CV37" s="659"/>
      <c r="CW37" s="659"/>
      <c r="CX37" s="659"/>
      <c r="CY37" s="660"/>
      <c r="CZ37" s="643">
        <v>1.2</v>
      </c>
      <c r="DA37" s="661"/>
      <c r="DB37" s="661"/>
      <c r="DC37" s="662"/>
      <c r="DD37" s="646">
        <v>162632</v>
      </c>
      <c r="DE37" s="659"/>
      <c r="DF37" s="659"/>
      <c r="DG37" s="659"/>
      <c r="DH37" s="659"/>
      <c r="DI37" s="659"/>
      <c r="DJ37" s="659"/>
      <c r="DK37" s="660"/>
      <c r="DL37" s="646">
        <v>161382</v>
      </c>
      <c r="DM37" s="659"/>
      <c r="DN37" s="659"/>
      <c r="DO37" s="659"/>
      <c r="DP37" s="659"/>
      <c r="DQ37" s="659"/>
      <c r="DR37" s="659"/>
      <c r="DS37" s="659"/>
      <c r="DT37" s="659"/>
      <c r="DU37" s="659"/>
      <c r="DV37" s="660"/>
      <c r="DW37" s="643">
        <v>1.8</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352667</v>
      </c>
      <c r="S38" s="641"/>
      <c r="T38" s="641"/>
      <c r="U38" s="641"/>
      <c r="V38" s="641"/>
      <c r="W38" s="641"/>
      <c r="X38" s="641"/>
      <c r="Y38" s="642"/>
      <c r="Z38" s="677">
        <v>2.4</v>
      </c>
      <c r="AA38" s="677"/>
      <c r="AB38" s="677"/>
      <c r="AC38" s="677"/>
      <c r="AD38" s="678">
        <v>523</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500140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3574</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1871995</v>
      </c>
      <c r="CS38" s="641"/>
      <c r="CT38" s="641"/>
      <c r="CU38" s="641"/>
      <c r="CV38" s="641"/>
      <c r="CW38" s="641"/>
      <c r="CX38" s="641"/>
      <c r="CY38" s="642"/>
      <c r="CZ38" s="643">
        <v>13.2</v>
      </c>
      <c r="DA38" s="661"/>
      <c r="DB38" s="661"/>
      <c r="DC38" s="662"/>
      <c r="DD38" s="646">
        <v>1708713</v>
      </c>
      <c r="DE38" s="641"/>
      <c r="DF38" s="641"/>
      <c r="DG38" s="641"/>
      <c r="DH38" s="641"/>
      <c r="DI38" s="641"/>
      <c r="DJ38" s="641"/>
      <c r="DK38" s="642"/>
      <c r="DL38" s="646">
        <v>1595539</v>
      </c>
      <c r="DM38" s="641"/>
      <c r="DN38" s="641"/>
      <c r="DO38" s="641"/>
      <c r="DP38" s="641"/>
      <c r="DQ38" s="641"/>
      <c r="DR38" s="641"/>
      <c r="DS38" s="641"/>
      <c r="DT38" s="641"/>
      <c r="DU38" s="641"/>
      <c r="DV38" s="642"/>
      <c r="DW38" s="643">
        <v>17.399999999999999</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917323</v>
      </c>
      <c r="S39" s="641"/>
      <c r="T39" s="641"/>
      <c r="U39" s="641"/>
      <c r="V39" s="641"/>
      <c r="W39" s="641"/>
      <c r="X39" s="641"/>
      <c r="Y39" s="642"/>
      <c r="Z39" s="677">
        <v>6.3</v>
      </c>
      <c r="AA39" s="677"/>
      <c r="AB39" s="677"/>
      <c r="AC39" s="677"/>
      <c r="AD39" s="678" t="s">
        <v>233</v>
      </c>
      <c r="AE39" s="678"/>
      <c r="AF39" s="678"/>
      <c r="AG39" s="678"/>
      <c r="AH39" s="678"/>
      <c r="AI39" s="678"/>
      <c r="AJ39" s="678"/>
      <c r="AK39" s="678"/>
      <c r="AL39" s="643" t="s">
        <v>233</v>
      </c>
      <c r="AM39" s="644"/>
      <c r="AN39" s="644"/>
      <c r="AO39" s="679"/>
      <c r="AQ39" s="680" t="s">
        <v>340</v>
      </c>
      <c r="AR39" s="681"/>
      <c r="AS39" s="681"/>
      <c r="AT39" s="681"/>
      <c r="AU39" s="681"/>
      <c r="AV39" s="681"/>
      <c r="AW39" s="681"/>
      <c r="AX39" s="681"/>
      <c r="AY39" s="682"/>
      <c r="AZ39" s="640">
        <v>27205</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5681</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526097</v>
      </c>
      <c r="CS39" s="659"/>
      <c r="CT39" s="659"/>
      <c r="CU39" s="659"/>
      <c r="CV39" s="659"/>
      <c r="CW39" s="659"/>
      <c r="CX39" s="659"/>
      <c r="CY39" s="660"/>
      <c r="CZ39" s="643">
        <v>3.7</v>
      </c>
      <c r="DA39" s="661"/>
      <c r="DB39" s="661"/>
      <c r="DC39" s="662"/>
      <c r="DD39" s="646">
        <v>153653</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233</v>
      </c>
      <c r="S40" s="641"/>
      <c r="T40" s="641"/>
      <c r="U40" s="641"/>
      <c r="V40" s="641"/>
      <c r="W40" s="641"/>
      <c r="X40" s="641"/>
      <c r="Y40" s="642"/>
      <c r="Z40" s="677" t="s">
        <v>233</v>
      </c>
      <c r="AA40" s="677"/>
      <c r="AB40" s="677"/>
      <c r="AC40" s="677"/>
      <c r="AD40" s="678" t="s">
        <v>233</v>
      </c>
      <c r="AE40" s="678"/>
      <c r="AF40" s="678"/>
      <c r="AG40" s="678"/>
      <c r="AH40" s="678"/>
      <c r="AI40" s="678"/>
      <c r="AJ40" s="678"/>
      <c r="AK40" s="678"/>
      <c r="AL40" s="643" t="s">
        <v>233</v>
      </c>
      <c r="AM40" s="644"/>
      <c r="AN40" s="644"/>
      <c r="AO40" s="679"/>
      <c r="AQ40" s="680" t="s">
        <v>344</v>
      </c>
      <c r="AR40" s="681"/>
      <c r="AS40" s="681"/>
      <c r="AT40" s="681"/>
      <c r="AU40" s="681"/>
      <c r="AV40" s="681"/>
      <c r="AW40" s="681"/>
      <c r="AX40" s="681"/>
      <c r="AY40" s="682"/>
      <c r="AZ40" s="640" t="s">
        <v>233</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95</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611403</v>
      </c>
      <c r="CS40" s="641"/>
      <c r="CT40" s="641"/>
      <c r="CU40" s="641"/>
      <c r="CV40" s="641"/>
      <c r="CW40" s="641"/>
      <c r="CX40" s="641"/>
      <c r="CY40" s="642"/>
      <c r="CZ40" s="643">
        <v>4.3</v>
      </c>
      <c r="DA40" s="661"/>
      <c r="DB40" s="661"/>
      <c r="DC40" s="662"/>
      <c r="DD40" s="646">
        <v>521403</v>
      </c>
      <c r="DE40" s="641"/>
      <c r="DF40" s="641"/>
      <c r="DG40" s="641"/>
      <c r="DH40" s="641"/>
      <c r="DI40" s="641"/>
      <c r="DJ40" s="641"/>
      <c r="DK40" s="642"/>
      <c r="DL40" s="646">
        <v>18871</v>
      </c>
      <c r="DM40" s="641"/>
      <c r="DN40" s="641"/>
      <c r="DO40" s="641"/>
      <c r="DP40" s="641"/>
      <c r="DQ40" s="641"/>
      <c r="DR40" s="641"/>
      <c r="DS40" s="641"/>
      <c r="DT40" s="641"/>
      <c r="DU40" s="641"/>
      <c r="DV40" s="642"/>
      <c r="DW40" s="643">
        <v>0.2</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331023</v>
      </c>
      <c r="S41" s="641"/>
      <c r="T41" s="641"/>
      <c r="U41" s="641"/>
      <c r="V41" s="641"/>
      <c r="W41" s="641"/>
      <c r="X41" s="641"/>
      <c r="Y41" s="642"/>
      <c r="Z41" s="677">
        <v>2.2999999999999998</v>
      </c>
      <c r="AA41" s="677"/>
      <c r="AB41" s="677"/>
      <c r="AC41" s="677"/>
      <c r="AD41" s="678" t="s">
        <v>128</v>
      </c>
      <c r="AE41" s="678"/>
      <c r="AF41" s="678"/>
      <c r="AG41" s="678"/>
      <c r="AH41" s="678"/>
      <c r="AI41" s="678"/>
      <c r="AJ41" s="678"/>
      <c r="AK41" s="678"/>
      <c r="AL41" s="643" t="s">
        <v>128</v>
      </c>
      <c r="AM41" s="644"/>
      <c r="AN41" s="644"/>
      <c r="AO41" s="679"/>
      <c r="AQ41" s="680" t="s">
        <v>349</v>
      </c>
      <c r="AR41" s="681"/>
      <c r="AS41" s="681"/>
      <c r="AT41" s="681"/>
      <c r="AU41" s="681"/>
      <c r="AV41" s="681"/>
      <c r="AW41" s="681"/>
      <c r="AX41" s="681"/>
      <c r="AY41" s="682"/>
      <c r="AZ41" s="640">
        <v>265910</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128</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233</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14522361</v>
      </c>
      <c r="S42" s="663"/>
      <c r="T42" s="663"/>
      <c r="U42" s="663"/>
      <c r="V42" s="663"/>
      <c r="W42" s="663"/>
      <c r="X42" s="663"/>
      <c r="Y42" s="665"/>
      <c r="Z42" s="666">
        <v>100</v>
      </c>
      <c r="AA42" s="666"/>
      <c r="AB42" s="666"/>
      <c r="AC42" s="666"/>
      <c r="AD42" s="667">
        <v>8850432</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833493</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345</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1520943</v>
      </c>
      <c r="CS42" s="641"/>
      <c r="CT42" s="641"/>
      <c r="CU42" s="641"/>
      <c r="CV42" s="641"/>
      <c r="CW42" s="641"/>
      <c r="CX42" s="641"/>
      <c r="CY42" s="642"/>
      <c r="CZ42" s="643">
        <v>10.7</v>
      </c>
      <c r="DA42" s="644"/>
      <c r="DB42" s="644"/>
      <c r="DC42" s="645"/>
      <c r="DD42" s="646">
        <v>628122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25194</v>
      </c>
      <c r="CS43" s="659"/>
      <c r="CT43" s="659"/>
      <c r="CU43" s="659"/>
      <c r="CV43" s="659"/>
      <c r="CW43" s="659"/>
      <c r="CX43" s="659"/>
      <c r="CY43" s="660"/>
      <c r="CZ43" s="643">
        <v>0.2</v>
      </c>
      <c r="DA43" s="661"/>
      <c r="DB43" s="661"/>
      <c r="DC43" s="662"/>
      <c r="DD43" s="646">
        <v>25194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1514816</v>
      </c>
      <c r="CS44" s="641"/>
      <c r="CT44" s="641"/>
      <c r="CU44" s="641"/>
      <c r="CV44" s="641"/>
      <c r="CW44" s="641"/>
      <c r="CX44" s="641"/>
      <c r="CY44" s="642"/>
      <c r="CZ44" s="643">
        <v>10.6</v>
      </c>
      <c r="DA44" s="644"/>
      <c r="DB44" s="644"/>
      <c r="DC44" s="645"/>
      <c r="DD44" s="646">
        <v>621995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245208</v>
      </c>
      <c r="CS45" s="659"/>
      <c r="CT45" s="659"/>
      <c r="CU45" s="659"/>
      <c r="CV45" s="659"/>
      <c r="CW45" s="659"/>
      <c r="CX45" s="659"/>
      <c r="CY45" s="660"/>
      <c r="CZ45" s="643">
        <v>1.7</v>
      </c>
      <c r="DA45" s="661"/>
      <c r="DB45" s="661"/>
      <c r="DC45" s="662"/>
      <c r="DD45" s="646">
        <v>30493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1141606</v>
      </c>
      <c r="CS46" s="641"/>
      <c r="CT46" s="641"/>
      <c r="CU46" s="641"/>
      <c r="CV46" s="641"/>
      <c r="CW46" s="641"/>
      <c r="CX46" s="641"/>
      <c r="CY46" s="642"/>
      <c r="CZ46" s="643">
        <v>8</v>
      </c>
      <c r="DA46" s="644"/>
      <c r="DB46" s="644"/>
      <c r="DC46" s="645"/>
      <c r="DD46" s="646">
        <v>589608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6127</v>
      </c>
      <c r="CS47" s="659"/>
      <c r="CT47" s="659"/>
      <c r="CU47" s="659"/>
      <c r="CV47" s="659"/>
      <c r="CW47" s="659"/>
      <c r="CX47" s="659"/>
      <c r="CY47" s="660"/>
      <c r="CZ47" s="643">
        <v>0</v>
      </c>
      <c r="DA47" s="661"/>
      <c r="DB47" s="661"/>
      <c r="DC47" s="662"/>
      <c r="DD47" s="646">
        <v>6127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14232419</v>
      </c>
      <c r="CS49" s="625"/>
      <c r="CT49" s="625"/>
      <c r="CU49" s="625"/>
      <c r="CV49" s="625"/>
      <c r="CW49" s="625"/>
      <c r="CX49" s="625"/>
      <c r="CY49" s="626"/>
      <c r="CZ49" s="627">
        <v>100</v>
      </c>
      <c r="DA49" s="628"/>
      <c r="DB49" s="628"/>
      <c r="DC49" s="629"/>
      <c r="DD49" s="630">
        <v>10064326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1A58et3061x/8mTHW/23zYhmcTcohqR5t6p+dpH4W56ssGSyFH6p95S91hqZ7UKGznxzgFE9hyzgFskKnja9og==" saltValue="axYBuFP0Qd3L+r06N0lP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14994</v>
      </c>
      <c r="R7" s="1160"/>
      <c r="S7" s="1160"/>
      <c r="T7" s="1160"/>
      <c r="U7" s="1160"/>
      <c r="V7" s="1160">
        <v>14704</v>
      </c>
      <c r="W7" s="1160"/>
      <c r="X7" s="1160"/>
      <c r="Y7" s="1160"/>
      <c r="Z7" s="1160"/>
      <c r="AA7" s="1160">
        <v>290</v>
      </c>
      <c r="AB7" s="1160"/>
      <c r="AC7" s="1160"/>
      <c r="AD7" s="1160"/>
      <c r="AE7" s="1161"/>
      <c r="AF7" s="1162">
        <v>235</v>
      </c>
      <c r="AG7" s="1163"/>
      <c r="AH7" s="1163"/>
      <c r="AI7" s="1163"/>
      <c r="AJ7" s="1164"/>
      <c r="AK7" s="1146">
        <v>742</v>
      </c>
      <c r="AL7" s="1147"/>
      <c r="AM7" s="1147"/>
      <c r="AN7" s="1147"/>
      <c r="AO7" s="1147"/>
      <c r="AP7" s="1147">
        <v>14478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585</v>
      </c>
      <c r="BT7" s="1151"/>
      <c r="BU7" s="1151"/>
      <c r="BV7" s="1151"/>
      <c r="BW7" s="1151"/>
      <c r="BX7" s="1151"/>
      <c r="BY7" s="1151"/>
      <c r="BZ7" s="1151"/>
      <c r="CA7" s="1151"/>
      <c r="CB7" s="1151"/>
      <c r="CC7" s="1151"/>
      <c r="CD7" s="1151"/>
      <c r="CE7" s="1151"/>
      <c r="CF7" s="1151"/>
      <c r="CG7" s="1152"/>
      <c r="CH7" s="1143">
        <v>0</v>
      </c>
      <c r="CI7" s="1144"/>
      <c r="CJ7" s="1144"/>
      <c r="CK7" s="1144"/>
      <c r="CL7" s="1145"/>
      <c r="CM7" s="1143">
        <v>130</v>
      </c>
      <c r="CN7" s="1144"/>
      <c r="CO7" s="1144"/>
      <c r="CP7" s="1144"/>
      <c r="CQ7" s="1145"/>
      <c r="CR7" s="1143">
        <v>20</v>
      </c>
      <c r="CS7" s="1144"/>
      <c r="CT7" s="1144"/>
      <c r="CU7" s="1144"/>
      <c r="CV7" s="1145"/>
      <c r="CW7" s="1143" t="s">
        <v>570</v>
      </c>
      <c r="CX7" s="1144"/>
      <c r="CY7" s="1144"/>
      <c r="CZ7" s="1144"/>
      <c r="DA7" s="1145"/>
      <c r="DB7" s="1143" t="s">
        <v>570</v>
      </c>
      <c r="DC7" s="1144"/>
      <c r="DD7" s="1144"/>
      <c r="DE7" s="1144"/>
      <c r="DF7" s="1145"/>
      <c r="DG7" s="1143" t="s">
        <v>570</v>
      </c>
      <c r="DH7" s="1144"/>
      <c r="DI7" s="1144"/>
      <c r="DJ7" s="1144"/>
      <c r="DK7" s="1145"/>
      <c r="DL7" s="1143" t="s">
        <v>570</v>
      </c>
      <c r="DM7" s="1144"/>
      <c r="DN7" s="1144"/>
      <c r="DO7" s="1144"/>
      <c r="DP7" s="1145"/>
      <c r="DQ7" s="1143" t="s">
        <v>571</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14529</v>
      </c>
      <c r="R23" s="1124"/>
      <c r="S23" s="1124"/>
      <c r="T23" s="1124"/>
      <c r="U23" s="1124"/>
      <c r="V23" s="1124">
        <v>14239</v>
      </c>
      <c r="W23" s="1124"/>
      <c r="X23" s="1124"/>
      <c r="Y23" s="1124"/>
      <c r="Z23" s="1124"/>
      <c r="AA23" s="1124">
        <v>290</v>
      </c>
      <c r="AB23" s="1124"/>
      <c r="AC23" s="1124"/>
      <c r="AD23" s="1124"/>
      <c r="AE23" s="1125"/>
      <c r="AF23" s="1126">
        <v>235</v>
      </c>
      <c r="AG23" s="1124"/>
      <c r="AH23" s="1124"/>
      <c r="AI23" s="1124"/>
      <c r="AJ23" s="1127"/>
      <c r="AK23" s="1128"/>
      <c r="AL23" s="1129"/>
      <c r="AM23" s="1129"/>
      <c r="AN23" s="1129"/>
      <c r="AO23" s="1129"/>
      <c r="AP23" s="1124">
        <v>14478</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2954</v>
      </c>
      <c r="R28" s="1109"/>
      <c r="S28" s="1109"/>
      <c r="T28" s="1109"/>
      <c r="U28" s="1109"/>
      <c r="V28" s="1109">
        <v>2936</v>
      </c>
      <c r="W28" s="1109"/>
      <c r="X28" s="1109"/>
      <c r="Y28" s="1109"/>
      <c r="Z28" s="1109"/>
      <c r="AA28" s="1109">
        <v>17</v>
      </c>
      <c r="AB28" s="1109"/>
      <c r="AC28" s="1109"/>
      <c r="AD28" s="1109"/>
      <c r="AE28" s="1110"/>
      <c r="AF28" s="1111">
        <v>17</v>
      </c>
      <c r="AG28" s="1109"/>
      <c r="AH28" s="1109"/>
      <c r="AI28" s="1109"/>
      <c r="AJ28" s="1112"/>
      <c r="AK28" s="1113">
        <v>236</v>
      </c>
      <c r="AL28" s="1101"/>
      <c r="AM28" s="1101"/>
      <c r="AN28" s="1101"/>
      <c r="AO28" s="1101"/>
      <c r="AP28" s="1101" t="s">
        <v>570</v>
      </c>
      <c r="AQ28" s="1101"/>
      <c r="AR28" s="1101"/>
      <c r="AS28" s="1101"/>
      <c r="AT28" s="1101"/>
      <c r="AU28" s="1101" t="s">
        <v>570</v>
      </c>
      <c r="AV28" s="1101"/>
      <c r="AW28" s="1101"/>
      <c r="AX28" s="1101"/>
      <c r="AY28" s="1101"/>
      <c r="AZ28" s="1102" t="s">
        <v>571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113</v>
      </c>
      <c r="R29" s="1099"/>
      <c r="S29" s="1099"/>
      <c r="T29" s="1099"/>
      <c r="U29" s="1099"/>
      <c r="V29" s="1099">
        <v>96</v>
      </c>
      <c r="W29" s="1099"/>
      <c r="X29" s="1099"/>
      <c r="Y29" s="1099"/>
      <c r="Z29" s="1099"/>
      <c r="AA29" s="1099">
        <v>17</v>
      </c>
      <c r="AB29" s="1099"/>
      <c r="AC29" s="1099"/>
      <c r="AD29" s="1099"/>
      <c r="AE29" s="1100"/>
      <c r="AF29" s="1074">
        <v>17</v>
      </c>
      <c r="AG29" s="1075"/>
      <c r="AH29" s="1075"/>
      <c r="AI29" s="1075"/>
      <c r="AJ29" s="1076"/>
      <c r="AK29" s="1035">
        <v>25</v>
      </c>
      <c r="AL29" s="1026"/>
      <c r="AM29" s="1026"/>
      <c r="AN29" s="1026"/>
      <c r="AO29" s="1026"/>
      <c r="AP29" s="1026">
        <v>14</v>
      </c>
      <c r="AQ29" s="1026"/>
      <c r="AR29" s="1026"/>
      <c r="AS29" s="1026"/>
      <c r="AT29" s="1026"/>
      <c r="AU29" s="1026">
        <v>10</v>
      </c>
      <c r="AV29" s="1026"/>
      <c r="AW29" s="1026"/>
      <c r="AX29" s="1026"/>
      <c r="AY29" s="1026"/>
      <c r="AZ29" s="1097" t="s">
        <v>572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316</v>
      </c>
      <c r="R30" s="1099"/>
      <c r="S30" s="1099"/>
      <c r="T30" s="1099"/>
      <c r="U30" s="1099"/>
      <c r="V30" s="1099">
        <v>313</v>
      </c>
      <c r="W30" s="1099"/>
      <c r="X30" s="1099"/>
      <c r="Y30" s="1099"/>
      <c r="Z30" s="1099"/>
      <c r="AA30" s="1099">
        <v>2</v>
      </c>
      <c r="AB30" s="1099"/>
      <c r="AC30" s="1099"/>
      <c r="AD30" s="1099"/>
      <c r="AE30" s="1100"/>
      <c r="AF30" s="1074">
        <v>2</v>
      </c>
      <c r="AG30" s="1075"/>
      <c r="AH30" s="1075"/>
      <c r="AI30" s="1075"/>
      <c r="AJ30" s="1076"/>
      <c r="AK30" s="1035">
        <v>78</v>
      </c>
      <c r="AL30" s="1026"/>
      <c r="AM30" s="1026"/>
      <c r="AN30" s="1026"/>
      <c r="AO30" s="1026"/>
      <c r="AP30" s="1026" t="s">
        <v>570</v>
      </c>
      <c r="AQ30" s="1026"/>
      <c r="AR30" s="1026"/>
      <c r="AS30" s="1026"/>
      <c r="AT30" s="1026"/>
      <c r="AU30" s="1026" t="s">
        <v>570</v>
      </c>
      <c r="AV30" s="1026"/>
      <c r="AW30" s="1026"/>
      <c r="AX30" s="1026"/>
      <c r="AY30" s="1026"/>
      <c r="AZ30" s="1097" t="s">
        <v>570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983</v>
      </c>
      <c r="R31" s="1099"/>
      <c r="S31" s="1099"/>
      <c r="T31" s="1099"/>
      <c r="U31" s="1099"/>
      <c r="V31" s="1099">
        <v>521</v>
      </c>
      <c r="W31" s="1099"/>
      <c r="X31" s="1099"/>
      <c r="Y31" s="1099"/>
      <c r="Z31" s="1099"/>
      <c r="AA31" s="1099">
        <v>462</v>
      </c>
      <c r="AB31" s="1099"/>
      <c r="AC31" s="1099"/>
      <c r="AD31" s="1099"/>
      <c r="AE31" s="1100"/>
      <c r="AF31" s="1074">
        <v>518</v>
      </c>
      <c r="AG31" s="1075"/>
      <c r="AH31" s="1075"/>
      <c r="AI31" s="1075"/>
      <c r="AJ31" s="1076"/>
      <c r="AK31" s="1035">
        <v>140</v>
      </c>
      <c r="AL31" s="1026"/>
      <c r="AM31" s="1026"/>
      <c r="AN31" s="1026"/>
      <c r="AO31" s="1026"/>
      <c r="AP31" s="1026">
        <v>1126</v>
      </c>
      <c r="AQ31" s="1026"/>
      <c r="AR31" s="1026"/>
      <c r="AS31" s="1026"/>
      <c r="AT31" s="1026"/>
      <c r="AU31" s="1026" t="s">
        <v>570</v>
      </c>
      <c r="AV31" s="1026"/>
      <c r="AW31" s="1026"/>
      <c r="AX31" s="1026"/>
      <c r="AY31" s="1026"/>
      <c r="AZ31" s="1097" t="s">
        <v>573</v>
      </c>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567</v>
      </c>
      <c r="R32" s="1099"/>
      <c r="S32" s="1099"/>
      <c r="T32" s="1099"/>
      <c r="U32" s="1099"/>
      <c r="V32" s="1099">
        <v>552</v>
      </c>
      <c r="W32" s="1099"/>
      <c r="X32" s="1099"/>
      <c r="Y32" s="1099"/>
      <c r="Z32" s="1099"/>
      <c r="AA32" s="1099">
        <v>15</v>
      </c>
      <c r="AB32" s="1099"/>
      <c r="AC32" s="1099"/>
      <c r="AD32" s="1099"/>
      <c r="AE32" s="1100"/>
      <c r="AF32" s="1074">
        <v>530</v>
      </c>
      <c r="AG32" s="1075"/>
      <c r="AH32" s="1075"/>
      <c r="AI32" s="1075"/>
      <c r="AJ32" s="1076"/>
      <c r="AK32" s="1035">
        <v>27</v>
      </c>
      <c r="AL32" s="1026"/>
      <c r="AM32" s="1026"/>
      <c r="AN32" s="1026"/>
      <c r="AO32" s="1026"/>
      <c r="AP32" s="1026">
        <v>2595</v>
      </c>
      <c r="AQ32" s="1026"/>
      <c r="AR32" s="1026"/>
      <c r="AS32" s="1026"/>
      <c r="AT32" s="1026"/>
      <c r="AU32" s="1026">
        <v>112</v>
      </c>
      <c r="AV32" s="1026"/>
      <c r="AW32" s="1026"/>
      <c r="AX32" s="1026"/>
      <c r="AY32" s="1026"/>
      <c r="AZ32" s="1097" t="s">
        <v>570</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408</v>
      </c>
      <c r="C33" s="1093"/>
      <c r="D33" s="1093"/>
      <c r="E33" s="1093"/>
      <c r="F33" s="1093"/>
      <c r="G33" s="1093"/>
      <c r="H33" s="1093"/>
      <c r="I33" s="1093"/>
      <c r="J33" s="1093"/>
      <c r="K33" s="1093"/>
      <c r="L33" s="1093"/>
      <c r="M33" s="1093"/>
      <c r="N33" s="1093"/>
      <c r="O33" s="1093"/>
      <c r="P33" s="1094"/>
      <c r="Q33" s="1098">
        <v>1316</v>
      </c>
      <c r="R33" s="1099"/>
      <c r="S33" s="1099"/>
      <c r="T33" s="1099"/>
      <c r="U33" s="1099"/>
      <c r="V33" s="1099">
        <v>1290</v>
      </c>
      <c r="W33" s="1099"/>
      <c r="X33" s="1099"/>
      <c r="Y33" s="1099"/>
      <c r="Z33" s="1099"/>
      <c r="AA33" s="1099">
        <v>26</v>
      </c>
      <c r="AB33" s="1099"/>
      <c r="AC33" s="1099"/>
      <c r="AD33" s="1099"/>
      <c r="AE33" s="1100"/>
      <c r="AF33" s="1074">
        <v>26</v>
      </c>
      <c r="AG33" s="1075"/>
      <c r="AH33" s="1075"/>
      <c r="AI33" s="1075"/>
      <c r="AJ33" s="1076"/>
      <c r="AK33" s="1035">
        <v>584</v>
      </c>
      <c r="AL33" s="1026"/>
      <c r="AM33" s="1026"/>
      <c r="AN33" s="1026"/>
      <c r="AO33" s="1026"/>
      <c r="AP33" s="1026">
        <v>9860</v>
      </c>
      <c r="AQ33" s="1026"/>
      <c r="AR33" s="1026"/>
      <c r="AS33" s="1026"/>
      <c r="AT33" s="1026"/>
      <c r="AU33" s="1026">
        <v>9475</v>
      </c>
      <c r="AV33" s="1026"/>
      <c r="AW33" s="1026"/>
      <c r="AX33" s="1026"/>
      <c r="AY33" s="1026"/>
      <c r="AZ33" s="1097" t="s">
        <v>573</v>
      </c>
      <c r="BA33" s="1097"/>
      <c r="BB33" s="1097"/>
      <c r="BC33" s="1097"/>
      <c r="BD33" s="1097"/>
      <c r="BE33" s="1087" t="s">
        <v>409</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410</v>
      </c>
      <c r="C34" s="1093"/>
      <c r="D34" s="1093"/>
      <c r="E34" s="1093"/>
      <c r="F34" s="1093"/>
      <c r="G34" s="1093"/>
      <c r="H34" s="1093"/>
      <c r="I34" s="1093"/>
      <c r="J34" s="1093"/>
      <c r="K34" s="1093"/>
      <c r="L34" s="1093"/>
      <c r="M34" s="1093"/>
      <c r="N34" s="1093"/>
      <c r="O34" s="1093"/>
      <c r="P34" s="1094"/>
      <c r="Q34" s="1098">
        <v>445</v>
      </c>
      <c r="R34" s="1099"/>
      <c r="S34" s="1099"/>
      <c r="T34" s="1099"/>
      <c r="U34" s="1099"/>
      <c r="V34" s="1099">
        <v>437</v>
      </c>
      <c r="W34" s="1099"/>
      <c r="X34" s="1099"/>
      <c r="Y34" s="1099"/>
      <c r="Z34" s="1099"/>
      <c r="AA34" s="1099">
        <v>7</v>
      </c>
      <c r="AB34" s="1099"/>
      <c r="AC34" s="1099"/>
      <c r="AD34" s="1099"/>
      <c r="AE34" s="1100"/>
      <c r="AF34" s="1074">
        <v>7</v>
      </c>
      <c r="AG34" s="1075"/>
      <c r="AH34" s="1075"/>
      <c r="AI34" s="1075"/>
      <c r="AJ34" s="1076"/>
      <c r="AK34" s="1035">
        <v>236</v>
      </c>
      <c r="AL34" s="1026"/>
      <c r="AM34" s="1026"/>
      <c r="AN34" s="1026"/>
      <c r="AO34" s="1026"/>
      <c r="AP34" s="1026">
        <v>2905</v>
      </c>
      <c r="AQ34" s="1026"/>
      <c r="AR34" s="1026"/>
      <c r="AS34" s="1026"/>
      <c r="AT34" s="1026"/>
      <c r="AU34" s="1026">
        <v>2865</v>
      </c>
      <c r="AV34" s="1026"/>
      <c r="AW34" s="1026"/>
      <c r="AX34" s="1026"/>
      <c r="AY34" s="1026"/>
      <c r="AZ34" s="1097" t="s">
        <v>574</v>
      </c>
      <c r="BA34" s="1097"/>
      <c r="BB34" s="1097"/>
      <c r="BC34" s="1097"/>
      <c r="BD34" s="1097"/>
      <c r="BE34" s="1087" t="s">
        <v>409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1118</v>
      </c>
      <c r="AG63" s="1014"/>
      <c r="AH63" s="1014"/>
      <c r="AI63" s="1014"/>
      <c r="AJ63" s="1085"/>
      <c r="AK63" s="1086"/>
      <c r="AL63" s="1018"/>
      <c r="AM63" s="1018"/>
      <c r="AN63" s="1018"/>
      <c r="AO63" s="1018"/>
      <c r="AP63" s="1014">
        <f>SUM(AP28:AT34)</f>
        <v>16500</v>
      </c>
      <c r="AQ63" s="1014"/>
      <c r="AR63" s="1014"/>
      <c r="AS63" s="1014"/>
      <c r="AT63" s="1014"/>
      <c r="AU63" s="1014">
        <v>12461</v>
      </c>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394</v>
      </c>
      <c r="R66" s="1057"/>
      <c r="S66" s="1057"/>
      <c r="T66" s="1057"/>
      <c r="U66" s="1058"/>
      <c r="V66" s="1056" t="s">
        <v>395</v>
      </c>
      <c r="W66" s="1057"/>
      <c r="X66" s="1057"/>
      <c r="Y66" s="1057"/>
      <c r="Z66" s="1058"/>
      <c r="AA66" s="1056" t="s">
        <v>396</v>
      </c>
      <c r="AB66" s="1057"/>
      <c r="AC66" s="1057"/>
      <c r="AD66" s="1057"/>
      <c r="AE66" s="1058"/>
      <c r="AF66" s="1062" t="s">
        <v>397</v>
      </c>
      <c r="AG66" s="1063"/>
      <c r="AH66" s="1063"/>
      <c r="AI66" s="1063"/>
      <c r="AJ66" s="1064"/>
      <c r="AK66" s="1056" t="s">
        <v>398</v>
      </c>
      <c r="AL66" s="1051"/>
      <c r="AM66" s="1051"/>
      <c r="AN66" s="1051"/>
      <c r="AO66" s="1052"/>
      <c r="AP66" s="1056" t="s">
        <v>399</v>
      </c>
      <c r="AQ66" s="1057"/>
      <c r="AR66" s="1057"/>
      <c r="AS66" s="1057"/>
      <c r="AT66" s="1058"/>
      <c r="AU66" s="1056" t="s">
        <v>415</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575</v>
      </c>
      <c r="C68" s="1041"/>
      <c r="D68" s="1041"/>
      <c r="E68" s="1041"/>
      <c r="F68" s="1041"/>
      <c r="G68" s="1041"/>
      <c r="H68" s="1041"/>
      <c r="I68" s="1041"/>
      <c r="J68" s="1041"/>
      <c r="K68" s="1041"/>
      <c r="L68" s="1041"/>
      <c r="M68" s="1041"/>
      <c r="N68" s="1041"/>
      <c r="O68" s="1041"/>
      <c r="P68" s="1042"/>
      <c r="Q68" s="1043">
        <v>8789</v>
      </c>
      <c r="R68" s="1037"/>
      <c r="S68" s="1037"/>
      <c r="T68" s="1037"/>
      <c r="U68" s="1037"/>
      <c r="V68" s="1037">
        <v>8666</v>
      </c>
      <c r="W68" s="1037"/>
      <c r="X68" s="1037"/>
      <c r="Y68" s="1037"/>
      <c r="Z68" s="1037"/>
      <c r="AA68" s="1037">
        <v>124</v>
      </c>
      <c r="AB68" s="1037"/>
      <c r="AC68" s="1037"/>
      <c r="AD68" s="1037"/>
      <c r="AE68" s="1037"/>
      <c r="AF68" s="1037">
        <v>124</v>
      </c>
      <c r="AG68" s="1037"/>
      <c r="AH68" s="1037"/>
      <c r="AI68" s="1037"/>
      <c r="AJ68" s="1037"/>
      <c r="AK68" s="1037">
        <v>338</v>
      </c>
      <c r="AL68" s="1037"/>
      <c r="AM68" s="1037"/>
      <c r="AN68" s="1037"/>
      <c r="AO68" s="1037"/>
      <c r="AP68" s="1037" t="s">
        <v>571</v>
      </c>
      <c r="AQ68" s="1037"/>
      <c r="AR68" s="1037"/>
      <c r="AS68" s="1037"/>
      <c r="AT68" s="1037"/>
      <c r="AU68" s="1037" t="s">
        <v>570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576</v>
      </c>
      <c r="C69" s="1030"/>
      <c r="D69" s="1030"/>
      <c r="E69" s="1030"/>
      <c r="F69" s="1030"/>
      <c r="G69" s="1030"/>
      <c r="H69" s="1030"/>
      <c r="I69" s="1030"/>
      <c r="J69" s="1030"/>
      <c r="K69" s="1030"/>
      <c r="L69" s="1030"/>
      <c r="M69" s="1030"/>
      <c r="N69" s="1030"/>
      <c r="O69" s="1030"/>
      <c r="P69" s="1031"/>
      <c r="Q69" s="1032">
        <v>107</v>
      </c>
      <c r="R69" s="1026"/>
      <c r="S69" s="1026"/>
      <c r="T69" s="1026"/>
      <c r="U69" s="1026"/>
      <c r="V69" s="1026">
        <v>88</v>
      </c>
      <c r="W69" s="1026"/>
      <c r="X69" s="1026"/>
      <c r="Y69" s="1026"/>
      <c r="Z69" s="1026"/>
      <c r="AA69" s="1026">
        <v>19</v>
      </c>
      <c r="AB69" s="1026"/>
      <c r="AC69" s="1026"/>
      <c r="AD69" s="1026"/>
      <c r="AE69" s="1026"/>
      <c r="AF69" s="1026">
        <v>19</v>
      </c>
      <c r="AG69" s="1026"/>
      <c r="AH69" s="1026"/>
      <c r="AI69" s="1026"/>
      <c r="AJ69" s="1026"/>
      <c r="AK69" s="1026" t="s">
        <v>570</v>
      </c>
      <c r="AL69" s="1026"/>
      <c r="AM69" s="1026"/>
      <c r="AN69" s="1026"/>
      <c r="AO69" s="1026"/>
      <c r="AP69" s="1026" t="s">
        <v>570</v>
      </c>
      <c r="AQ69" s="1026"/>
      <c r="AR69" s="1026"/>
      <c r="AS69" s="1026"/>
      <c r="AT69" s="1026"/>
      <c r="AU69" s="1026" t="s">
        <v>570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577</v>
      </c>
      <c r="C70" s="1030"/>
      <c r="D70" s="1030"/>
      <c r="E70" s="1030"/>
      <c r="F70" s="1030"/>
      <c r="G70" s="1030"/>
      <c r="H70" s="1030"/>
      <c r="I70" s="1030"/>
      <c r="J70" s="1030"/>
      <c r="K70" s="1030"/>
      <c r="L70" s="1030"/>
      <c r="M70" s="1030"/>
      <c r="N70" s="1030"/>
      <c r="O70" s="1030"/>
      <c r="P70" s="1031"/>
      <c r="Q70" s="1032">
        <v>165</v>
      </c>
      <c r="R70" s="1026"/>
      <c r="S70" s="1026"/>
      <c r="T70" s="1026"/>
      <c r="U70" s="1026"/>
      <c r="V70" s="1026">
        <v>144</v>
      </c>
      <c r="W70" s="1026"/>
      <c r="X70" s="1026"/>
      <c r="Y70" s="1026"/>
      <c r="Z70" s="1026"/>
      <c r="AA70" s="1026">
        <v>22</v>
      </c>
      <c r="AB70" s="1026"/>
      <c r="AC70" s="1026"/>
      <c r="AD70" s="1026"/>
      <c r="AE70" s="1026"/>
      <c r="AF70" s="1026">
        <v>22</v>
      </c>
      <c r="AG70" s="1026"/>
      <c r="AH70" s="1026"/>
      <c r="AI70" s="1026"/>
      <c r="AJ70" s="1026"/>
      <c r="AK70" s="1026">
        <v>35</v>
      </c>
      <c r="AL70" s="1026"/>
      <c r="AM70" s="1026"/>
      <c r="AN70" s="1026"/>
      <c r="AO70" s="1026"/>
      <c r="AP70" s="1026" t="s">
        <v>570</v>
      </c>
      <c r="AQ70" s="1026"/>
      <c r="AR70" s="1026"/>
      <c r="AS70" s="1026"/>
      <c r="AT70" s="1026"/>
      <c r="AU70" s="1026" t="s">
        <v>584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578</v>
      </c>
      <c r="C71" s="1030"/>
      <c r="D71" s="1030"/>
      <c r="E71" s="1030"/>
      <c r="F71" s="1030"/>
      <c r="G71" s="1030"/>
      <c r="H71" s="1030"/>
      <c r="I71" s="1030"/>
      <c r="J71" s="1030"/>
      <c r="K71" s="1030"/>
      <c r="L71" s="1030"/>
      <c r="M71" s="1030"/>
      <c r="N71" s="1030"/>
      <c r="O71" s="1030"/>
      <c r="P71" s="1031"/>
      <c r="Q71" s="1032">
        <v>540</v>
      </c>
      <c r="R71" s="1026"/>
      <c r="S71" s="1026"/>
      <c r="T71" s="1026"/>
      <c r="U71" s="1026"/>
      <c r="V71" s="1026">
        <v>483</v>
      </c>
      <c r="W71" s="1026"/>
      <c r="X71" s="1026"/>
      <c r="Y71" s="1026"/>
      <c r="Z71" s="1026"/>
      <c r="AA71" s="1026">
        <v>57</v>
      </c>
      <c r="AB71" s="1026"/>
      <c r="AC71" s="1026"/>
      <c r="AD71" s="1026"/>
      <c r="AE71" s="1026"/>
      <c r="AF71" s="1026">
        <v>57</v>
      </c>
      <c r="AG71" s="1026"/>
      <c r="AH71" s="1026"/>
      <c r="AI71" s="1026"/>
      <c r="AJ71" s="1026"/>
      <c r="AK71" s="1026" t="s">
        <v>570</v>
      </c>
      <c r="AL71" s="1026"/>
      <c r="AM71" s="1026"/>
      <c r="AN71" s="1026"/>
      <c r="AO71" s="1026"/>
      <c r="AP71" s="1026" t="s">
        <v>570</v>
      </c>
      <c r="AQ71" s="1026"/>
      <c r="AR71" s="1026"/>
      <c r="AS71" s="1026"/>
      <c r="AT71" s="1026"/>
      <c r="AU71" s="1026" t="s">
        <v>570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579</v>
      </c>
      <c r="C72" s="1030"/>
      <c r="D72" s="1030"/>
      <c r="E72" s="1030"/>
      <c r="F72" s="1030"/>
      <c r="G72" s="1030"/>
      <c r="H72" s="1030"/>
      <c r="I72" s="1030"/>
      <c r="J72" s="1030"/>
      <c r="K72" s="1030"/>
      <c r="L72" s="1030"/>
      <c r="M72" s="1030"/>
      <c r="N72" s="1030"/>
      <c r="O72" s="1030"/>
      <c r="P72" s="1031"/>
      <c r="Q72" s="1032">
        <v>152923</v>
      </c>
      <c r="R72" s="1026"/>
      <c r="S72" s="1026"/>
      <c r="T72" s="1026"/>
      <c r="U72" s="1026"/>
      <c r="V72" s="1026">
        <v>149406</v>
      </c>
      <c r="W72" s="1026"/>
      <c r="X72" s="1026"/>
      <c r="Y72" s="1026"/>
      <c r="Z72" s="1026"/>
      <c r="AA72" s="1026">
        <v>3517</v>
      </c>
      <c r="AB72" s="1026"/>
      <c r="AC72" s="1026"/>
      <c r="AD72" s="1026"/>
      <c r="AE72" s="1026"/>
      <c r="AF72" s="1026">
        <v>3517</v>
      </c>
      <c r="AG72" s="1026"/>
      <c r="AH72" s="1026"/>
      <c r="AI72" s="1026"/>
      <c r="AJ72" s="1026"/>
      <c r="AK72" s="1026">
        <v>1563</v>
      </c>
      <c r="AL72" s="1026"/>
      <c r="AM72" s="1026"/>
      <c r="AN72" s="1026"/>
      <c r="AO72" s="1026"/>
      <c r="AP72" s="1026" t="s">
        <v>570</v>
      </c>
      <c r="AQ72" s="1026"/>
      <c r="AR72" s="1026"/>
      <c r="AS72" s="1026"/>
      <c r="AT72" s="1026"/>
      <c r="AU72" s="1026" t="s">
        <v>570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581</v>
      </c>
      <c r="C73" s="1030"/>
      <c r="D73" s="1030"/>
      <c r="E73" s="1030"/>
      <c r="F73" s="1030"/>
      <c r="G73" s="1030"/>
      <c r="H73" s="1030"/>
      <c r="I73" s="1030"/>
      <c r="J73" s="1030"/>
      <c r="K73" s="1030"/>
      <c r="L73" s="1030"/>
      <c r="M73" s="1030"/>
      <c r="N73" s="1030"/>
      <c r="O73" s="1030"/>
      <c r="P73" s="1031"/>
      <c r="Q73" s="1032">
        <v>1018</v>
      </c>
      <c r="R73" s="1026"/>
      <c r="S73" s="1026"/>
      <c r="T73" s="1026"/>
      <c r="U73" s="1026"/>
      <c r="V73" s="1026">
        <v>944</v>
      </c>
      <c r="W73" s="1026"/>
      <c r="X73" s="1026"/>
      <c r="Y73" s="1026"/>
      <c r="Z73" s="1026"/>
      <c r="AA73" s="1026">
        <f>Q73-V73</f>
        <v>74</v>
      </c>
      <c r="AB73" s="1026"/>
      <c r="AC73" s="1026"/>
      <c r="AD73" s="1026"/>
      <c r="AE73" s="1026"/>
      <c r="AF73" s="1026">
        <v>74</v>
      </c>
      <c r="AG73" s="1026"/>
      <c r="AH73" s="1026"/>
      <c r="AI73" s="1026"/>
      <c r="AJ73" s="1026"/>
      <c r="AK73" s="1026">
        <v>32</v>
      </c>
      <c r="AL73" s="1026"/>
      <c r="AM73" s="1026"/>
      <c r="AN73" s="1026"/>
      <c r="AO73" s="1026"/>
      <c r="AP73" s="1026">
        <v>90</v>
      </c>
      <c r="AQ73" s="1026"/>
      <c r="AR73" s="1026"/>
      <c r="AS73" s="1026"/>
      <c r="AT73" s="1026"/>
      <c r="AU73" s="1026">
        <v>13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582</v>
      </c>
      <c r="C74" s="1030"/>
      <c r="D74" s="1030"/>
      <c r="E74" s="1030"/>
      <c r="F74" s="1030"/>
      <c r="G74" s="1030"/>
      <c r="H74" s="1030"/>
      <c r="I74" s="1030"/>
      <c r="J74" s="1030"/>
      <c r="K74" s="1030"/>
      <c r="L74" s="1030"/>
      <c r="M74" s="1030"/>
      <c r="N74" s="1030"/>
      <c r="O74" s="1030"/>
      <c r="P74" s="1031"/>
      <c r="Q74" s="1032">
        <v>13462</v>
      </c>
      <c r="R74" s="1026"/>
      <c r="S74" s="1026"/>
      <c r="T74" s="1026"/>
      <c r="U74" s="1026"/>
      <c r="V74" s="1026">
        <v>13224</v>
      </c>
      <c r="W74" s="1026"/>
      <c r="X74" s="1026"/>
      <c r="Y74" s="1026"/>
      <c r="Z74" s="1026"/>
      <c r="AA74" s="1026">
        <f t="shared" ref="AA74:AA75" si="0">Q74-V74</f>
        <v>238</v>
      </c>
      <c r="AB74" s="1026"/>
      <c r="AC74" s="1026"/>
      <c r="AD74" s="1026"/>
      <c r="AE74" s="1026"/>
      <c r="AF74" s="1026">
        <v>238</v>
      </c>
      <c r="AG74" s="1026"/>
      <c r="AH74" s="1026"/>
      <c r="AI74" s="1026"/>
      <c r="AJ74" s="1026"/>
      <c r="AK74" s="1026" t="s">
        <v>570</v>
      </c>
      <c r="AL74" s="1026"/>
      <c r="AM74" s="1026"/>
      <c r="AN74" s="1026"/>
      <c r="AO74" s="1026"/>
      <c r="AP74" s="1026" t="s">
        <v>574</v>
      </c>
      <c r="AQ74" s="1026"/>
      <c r="AR74" s="1026"/>
      <c r="AS74" s="1026"/>
      <c r="AT74" s="1026"/>
      <c r="AU74" s="1026" t="s">
        <v>591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580</v>
      </c>
      <c r="C75" s="1030"/>
      <c r="D75" s="1030"/>
      <c r="E75" s="1030"/>
      <c r="F75" s="1030"/>
      <c r="G75" s="1030"/>
      <c r="H75" s="1030"/>
      <c r="I75" s="1030"/>
      <c r="J75" s="1030"/>
      <c r="K75" s="1030"/>
      <c r="L75" s="1030"/>
      <c r="M75" s="1030"/>
      <c r="N75" s="1030"/>
      <c r="O75" s="1030"/>
      <c r="P75" s="1031"/>
      <c r="Q75" s="1033">
        <v>135</v>
      </c>
      <c r="R75" s="1034"/>
      <c r="S75" s="1034"/>
      <c r="T75" s="1034"/>
      <c r="U75" s="1035"/>
      <c r="V75" s="1036">
        <v>96</v>
      </c>
      <c r="W75" s="1034"/>
      <c r="X75" s="1034"/>
      <c r="Y75" s="1034"/>
      <c r="Z75" s="1035"/>
      <c r="AA75" s="1026">
        <f t="shared" si="0"/>
        <v>39</v>
      </c>
      <c r="AB75" s="1026"/>
      <c r="AC75" s="1026"/>
      <c r="AD75" s="1026"/>
      <c r="AE75" s="1026"/>
      <c r="AF75" s="1036">
        <v>39</v>
      </c>
      <c r="AG75" s="1034"/>
      <c r="AH75" s="1034"/>
      <c r="AI75" s="1034"/>
      <c r="AJ75" s="1035"/>
      <c r="AK75" s="1036" t="s">
        <v>583</v>
      </c>
      <c r="AL75" s="1034"/>
      <c r="AM75" s="1034"/>
      <c r="AN75" s="1034"/>
      <c r="AO75" s="1035"/>
      <c r="AP75" s="1036">
        <v>420</v>
      </c>
      <c r="AQ75" s="1034"/>
      <c r="AR75" s="1034"/>
      <c r="AS75" s="1034"/>
      <c r="AT75" s="1035"/>
      <c r="AU75" s="1036" t="s">
        <v>570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SUM(AF68:AJ75)</f>
        <v>4090</v>
      </c>
      <c r="AG88" s="1014"/>
      <c r="AH88" s="1014"/>
      <c r="AI88" s="1014"/>
      <c r="AJ88" s="1014"/>
      <c r="AK88" s="1018"/>
      <c r="AL88" s="1018"/>
      <c r="AM88" s="1018"/>
      <c r="AN88" s="1018"/>
      <c r="AO88" s="1018"/>
      <c r="AP88" s="1014">
        <f>SUM(AP68:AT75)</f>
        <v>510</v>
      </c>
      <c r="AQ88" s="1014"/>
      <c r="AR88" s="1014"/>
      <c r="AS88" s="1014"/>
      <c r="AT88" s="1014"/>
      <c r="AU88" s="1014">
        <f>SUM(AU68:AY75)</f>
        <v>13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CR7</f>
        <v>20</v>
      </c>
      <c r="CS102" s="1006"/>
      <c r="CT102" s="1006"/>
      <c r="CU102" s="1006"/>
      <c r="CV102" s="1007"/>
      <c r="CW102" s="1005" t="s">
        <v>570</v>
      </c>
      <c r="CX102" s="1006"/>
      <c r="CY102" s="1006"/>
      <c r="CZ102" s="1006"/>
      <c r="DA102" s="1007"/>
      <c r="DB102" s="1005" t="s">
        <v>570</v>
      </c>
      <c r="DC102" s="1006"/>
      <c r="DD102" s="1006"/>
      <c r="DE102" s="1006"/>
      <c r="DF102" s="1007"/>
      <c r="DG102" s="1005" t="s">
        <v>570</v>
      </c>
      <c r="DH102" s="1006"/>
      <c r="DI102" s="1006"/>
      <c r="DJ102" s="1006"/>
      <c r="DK102" s="1007"/>
      <c r="DL102" s="1005" t="s">
        <v>570</v>
      </c>
      <c r="DM102" s="1006"/>
      <c r="DN102" s="1006"/>
      <c r="DO102" s="1006"/>
      <c r="DP102" s="1007"/>
      <c r="DQ102" s="1005" t="s">
        <v>570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308</v>
      </c>
      <c r="AG109" s="949"/>
      <c r="AH109" s="949"/>
      <c r="AI109" s="949"/>
      <c r="AJ109" s="950"/>
      <c r="AK109" s="951" t="s">
        <v>307</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308</v>
      </c>
      <c r="BW109" s="949"/>
      <c r="BX109" s="949"/>
      <c r="BY109" s="949"/>
      <c r="BZ109" s="950"/>
      <c r="CA109" s="951" t="s">
        <v>307</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308</v>
      </c>
      <c r="DM109" s="949"/>
      <c r="DN109" s="949"/>
      <c r="DO109" s="949"/>
      <c r="DP109" s="950"/>
      <c r="DQ109" s="951" t="s">
        <v>307</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1904244</v>
      </c>
      <c r="AB110" s="942"/>
      <c r="AC110" s="942"/>
      <c r="AD110" s="942"/>
      <c r="AE110" s="943"/>
      <c r="AF110" s="944">
        <v>1786364</v>
      </c>
      <c r="AG110" s="942"/>
      <c r="AH110" s="942"/>
      <c r="AI110" s="942"/>
      <c r="AJ110" s="943"/>
      <c r="AK110" s="944">
        <v>1636399</v>
      </c>
      <c r="AL110" s="942"/>
      <c r="AM110" s="942"/>
      <c r="AN110" s="942"/>
      <c r="AO110" s="943"/>
      <c r="AP110" s="945">
        <v>22.6</v>
      </c>
      <c r="AQ110" s="946"/>
      <c r="AR110" s="946"/>
      <c r="AS110" s="946"/>
      <c r="AT110" s="947"/>
      <c r="AU110" s="981" t="s">
        <v>72</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16204967</v>
      </c>
      <c r="BR110" s="889"/>
      <c r="BS110" s="889"/>
      <c r="BT110" s="889"/>
      <c r="BU110" s="889"/>
      <c r="BV110" s="889">
        <v>15125599</v>
      </c>
      <c r="BW110" s="889"/>
      <c r="BX110" s="889"/>
      <c r="BY110" s="889"/>
      <c r="BZ110" s="889"/>
      <c r="CA110" s="889">
        <v>14478021</v>
      </c>
      <c r="CB110" s="889"/>
      <c r="CC110" s="889"/>
      <c r="CD110" s="889"/>
      <c r="CE110" s="889"/>
      <c r="CF110" s="913">
        <v>199.7</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432</v>
      </c>
      <c r="DH110" s="889"/>
      <c r="DI110" s="889"/>
      <c r="DJ110" s="889"/>
      <c r="DK110" s="889"/>
      <c r="DL110" s="889" t="s">
        <v>433</v>
      </c>
      <c r="DM110" s="889"/>
      <c r="DN110" s="889"/>
      <c r="DO110" s="889"/>
      <c r="DP110" s="889"/>
      <c r="DQ110" s="889" t="s">
        <v>432</v>
      </c>
      <c r="DR110" s="889"/>
      <c r="DS110" s="889"/>
      <c r="DT110" s="889"/>
      <c r="DU110" s="889"/>
      <c r="DV110" s="890" t="s">
        <v>128</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432</v>
      </c>
      <c r="AG111" s="970"/>
      <c r="AH111" s="970"/>
      <c r="AI111" s="970"/>
      <c r="AJ111" s="971"/>
      <c r="AK111" s="972" t="s">
        <v>128</v>
      </c>
      <c r="AL111" s="970"/>
      <c r="AM111" s="970"/>
      <c r="AN111" s="970"/>
      <c r="AO111" s="971"/>
      <c r="AP111" s="973" t="s">
        <v>432</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t="s">
        <v>128</v>
      </c>
      <c r="BR111" s="861"/>
      <c r="BS111" s="861"/>
      <c r="BT111" s="861"/>
      <c r="BU111" s="861"/>
      <c r="BV111" s="861" t="s">
        <v>128</v>
      </c>
      <c r="BW111" s="861"/>
      <c r="BX111" s="861"/>
      <c r="BY111" s="861"/>
      <c r="BZ111" s="861"/>
      <c r="CA111" s="861" t="s">
        <v>128</v>
      </c>
      <c r="CB111" s="861"/>
      <c r="CC111" s="861"/>
      <c r="CD111" s="861"/>
      <c r="CE111" s="861"/>
      <c r="CF111" s="922" t="s">
        <v>128</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432</v>
      </c>
      <c r="DH111" s="861"/>
      <c r="DI111" s="861"/>
      <c r="DJ111" s="861"/>
      <c r="DK111" s="861"/>
      <c r="DL111" s="861" t="s">
        <v>433</v>
      </c>
      <c r="DM111" s="861"/>
      <c r="DN111" s="861"/>
      <c r="DO111" s="861"/>
      <c r="DP111" s="861"/>
      <c r="DQ111" s="861" t="s">
        <v>432</v>
      </c>
      <c r="DR111" s="861"/>
      <c r="DS111" s="861"/>
      <c r="DT111" s="861"/>
      <c r="DU111" s="861"/>
      <c r="DV111" s="838" t="s">
        <v>128</v>
      </c>
      <c r="DW111" s="838"/>
      <c r="DX111" s="838"/>
      <c r="DY111" s="838"/>
      <c r="DZ111" s="839"/>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128</v>
      </c>
      <c r="AG112" s="824"/>
      <c r="AH112" s="824"/>
      <c r="AI112" s="824"/>
      <c r="AJ112" s="825"/>
      <c r="AK112" s="826" t="s">
        <v>128</v>
      </c>
      <c r="AL112" s="824"/>
      <c r="AM112" s="824"/>
      <c r="AN112" s="824"/>
      <c r="AO112" s="825"/>
      <c r="AP112" s="871" t="s">
        <v>128</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12198460</v>
      </c>
      <c r="BR112" s="861"/>
      <c r="BS112" s="861"/>
      <c r="BT112" s="861"/>
      <c r="BU112" s="861"/>
      <c r="BV112" s="861">
        <v>12419203</v>
      </c>
      <c r="BW112" s="861"/>
      <c r="BX112" s="861"/>
      <c r="BY112" s="861"/>
      <c r="BZ112" s="861"/>
      <c r="CA112" s="861">
        <v>12460816</v>
      </c>
      <c r="CB112" s="861"/>
      <c r="CC112" s="861"/>
      <c r="CD112" s="861"/>
      <c r="CE112" s="861"/>
      <c r="CF112" s="922">
        <v>171.9</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128</v>
      </c>
      <c r="DR112" s="861"/>
      <c r="DS112" s="861"/>
      <c r="DT112" s="861"/>
      <c r="DU112" s="861"/>
      <c r="DV112" s="838" t="s">
        <v>432</v>
      </c>
      <c r="DW112" s="838"/>
      <c r="DX112" s="838"/>
      <c r="DY112" s="838"/>
      <c r="DZ112" s="839"/>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740120</v>
      </c>
      <c r="AB113" s="970"/>
      <c r="AC113" s="970"/>
      <c r="AD113" s="970"/>
      <c r="AE113" s="971"/>
      <c r="AF113" s="972">
        <v>798586</v>
      </c>
      <c r="AG113" s="970"/>
      <c r="AH113" s="970"/>
      <c r="AI113" s="970"/>
      <c r="AJ113" s="971"/>
      <c r="AK113" s="972">
        <v>757178</v>
      </c>
      <c r="AL113" s="970"/>
      <c r="AM113" s="970"/>
      <c r="AN113" s="970"/>
      <c r="AO113" s="971"/>
      <c r="AP113" s="973">
        <v>10.4</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30020</v>
      </c>
      <c r="BR113" s="861"/>
      <c r="BS113" s="861"/>
      <c r="BT113" s="861"/>
      <c r="BU113" s="861"/>
      <c r="BV113" s="861">
        <v>21670</v>
      </c>
      <c r="BW113" s="861"/>
      <c r="BX113" s="861"/>
      <c r="BY113" s="861"/>
      <c r="BZ113" s="861"/>
      <c r="CA113" s="861">
        <v>13215</v>
      </c>
      <c r="CB113" s="861"/>
      <c r="CC113" s="861"/>
      <c r="CD113" s="861"/>
      <c r="CE113" s="861"/>
      <c r="CF113" s="922">
        <v>0.2</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128</v>
      </c>
      <c r="DM113" s="824"/>
      <c r="DN113" s="824"/>
      <c r="DO113" s="824"/>
      <c r="DP113" s="825"/>
      <c r="DQ113" s="826" t="s">
        <v>128</v>
      </c>
      <c r="DR113" s="824"/>
      <c r="DS113" s="824"/>
      <c r="DT113" s="824"/>
      <c r="DU113" s="825"/>
      <c r="DV113" s="871" t="s">
        <v>128</v>
      </c>
      <c r="DW113" s="872"/>
      <c r="DX113" s="872"/>
      <c r="DY113" s="872"/>
      <c r="DZ113" s="873"/>
    </row>
    <row r="114" spans="1:130" s="247"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12982</v>
      </c>
      <c r="AB114" s="824"/>
      <c r="AC114" s="824"/>
      <c r="AD114" s="824"/>
      <c r="AE114" s="825"/>
      <c r="AF114" s="826">
        <v>8697</v>
      </c>
      <c r="AG114" s="824"/>
      <c r="AH114" s="824"/>
      <c r="AI114" s="824"/>
      <c r="AJ114" s="825"/>
      <c r="AK114" s="826">
        <v>8697</v>
      </c>
      <c r="AL114" s="824"/>
      <c r="AM114" s="824"/>
      <c r="AN114" s="824"/>
      <c r="AO114" s="825"/>
      <c r="AP114" s="871">
        <v>0.1</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1726298</v>
      </c>
      <c r="BR114" s="861"/>
      <c r="BS114" s="861"/>
      <c r="BT114" s="861"/>
      <c r="BU114" s="861"/>
      <c r="BV114" s="861">
        <v>1626682</v>
      </c>
      <c r="BW114" s="861"/>
      <c r="BX114" s="861"/>
      <c r="BY114" s="861"/>
      <c r="BZ114" s="861"/>
      <c r="CA114" s="861">
        <v>1585893</v>
      </c>
      <c r="CB114" s="861"/>
      <c r="CC114" s="861"/>
      <c r="CD114" s="861"/>
      <c r="CE114" s="861"/>
      <c r="CF114" s="922">
        <v>21.9</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128</v>
      </c>
      <c r="DM114" s="824"/>
      <c r="DN114" s="824"/>
      <c r="DO114" s="824"/>
      <c r="DP114" s="825"/>
      <c r="DQ114" s="826" t="s">
        <v>128</v>
      </c>
      <c r="DR114" s="824"/>
      <c r="DS114" s="824"/>
      <c r="DT114" s="824"/>
      <c r="DU114" s="825"/>
      <c r="DV114" s="871" t="s">
        <v>128</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3539</v>
      </c>
      <c r="AB115" s="970"/>
      <c r="AC115" s="970"/>
      <c r="AD115" s="970"/>
      <c r="AE115" s="971"/>
      <c r="AF115" s="972" t="s">
        <v>432</v>
      </c>
      <c r="AG115" s="970"/>
      <c r="AH115" s="970"/>
      <c r="AI115" s="970"/>
      <c r="AJ115" s="971"/>
      <c r="AK115" s="972" t="s">
        <v>432</v>
      </c>
      <c r="AL115" s="970"/>
      <c r="AM115" s="970"/>
      <c r="AN115" s="970"/>
      <c r="AO115" s="971"/>
      <c r="AP115" s="973" t="s">
        <v>128</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128</v>
      </c>
      <c r="BR115" s="861"/>
      <c r="BS115" s="861"/>
      <c r="BT115" s="861"/>
      <c r="BU115" s="861"/>
      <c r="BV115" s="861" t="s">
        <v>128</v>
      </c>
      <c r="BW115" s="861"/>
      <c r="BX115" s="861"/>
      <c r="BY115" s="861"/>
      <c r="BZ115" s="861"/>
      <c r="CA115" s="861" t="s">
        <v>432</v>
      </c>
      <c r="CB115" s="861"/>
      <c r="CC115" s="861"/>
      <c r="CD115" s="861"/>
      <c r="CE115" s="861"/>
      <c r="CF115" s="922" t="s">
        <v>432</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128</v>
      </c>
      <c r="DM115" s="824"/>
      <c r="DN115" s="824"/>
      <c r="DO115" s="824"/>
      <c r="DP115" s="825"/>
      <c r="DQ115" s="826" t="s">
        <v>128</v>
      </c>
      <c r="DR115" s="824"/>
      <c r="DS115" s="824"/>
      <c r="DT115" s="824"/>
      <c r="DU115" s="825"/>
      <c r="DV115" s="871" t="s">
        <v>128</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432</v>
      </c>
      <c r="AG116" s="824"/>
      <c r="AH116" s="824"/>
      <c r="AI116" s="824"/>
      <c r="AJ116" s="825"/>
      <c r="AK116" s="826" t="s">
        <v>128</v>
      </c>
      <c r="AL116" s="824"/>
      <c r="AM116" s="824"/>
      <c r="AN116" s="824"/>
      <c r="AO116" s="825"/>
      <c r="AP116" s="871" t="s">
        <v>128</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432</v>
      </c>
      <c r="BW116" s="861"/>
      <c r="BX116" s="861"/>
      <c r="BY116" s="861"/>
      <c r="BZ116" s="861"/>
      <c r="CA116" s="861" t="s">
        <v>128</v>
      </c>
      <c r="CB116" s="861"/>
      <c r="CC116" s="861"/>
      <c r="CD116" s="861"/>
      <c r="CE116" s="861"/>
      <c r="CF116" s="922" t="s">
        <v>128</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128</v>
      </c>
      <c r="DH116" s="824"/>
      <c r="DI116" s="824"/>
      <c r="DJ116" s="824"/>
      <c r="DK116" s="825"/>
      <c r="DL116" s="826" t="s">
        <v>128</v>
      </c>
      <c r="DM116" s="824"/>
      <c r="DN116" s="824"/>
      <c r="DO116" s="824"/>
      <c r="DP116" s="825"/>
      <c r="DQ116" s="826" t="s">
        <v>128</v>
      </c>
      <c r="DR116" s="824"/>
      <c r="DS116" s="824"/>
      <c r="DT116" s="824"/>
      <c r="DU116" s="825"/>
      <c r="DV116" s="871" t="s">
        <v>128</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2660885</v>
      </c>
      <c r="AB117" s="956"/>
      <c r="AC117" s="956"/>
      <c r="AD117" s="956"/>
      <c r="AE117" s="957"/>
      <c r="AF117" s="958">
        <v>2593647</v>
      </c>
      <c r="AG117" s="956"/>
      <c r="AH117" s="956"/>
      <c r="AI117" s="956"/>
      <c r="AJ117" s="957"/>
      <c r="AK117" s="958">
        <v>2402274</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128</v>
      </c>
      <c r="BW117" s="861"/>
      <c r="BX117" s="861"/>
      <c r="BY117" s="861"/>
      <c r="BZ117" s="861"/>
      <c r="CA117" s="861" t="s">
        <v>128</v>
      </c>
      <c r="CB117" s="861"/>
      <c r="CC117" s="861"/>
      <c r="CD117" s="861"/>
      <c r="CE117" s="861"/>
      <c r="CF117" s="922" t="s">
        <v>432</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128</v>
      </c>
      <c r="DR117" s="824"/>
      <c r="DS117" s="824"/>
      <c r="DT117" s="824"/>
      <c r="DU117" s="825"/>
      <c r="DV117" s="871" t="s">
        <v>432</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308</v>
      </c>
      <c r="AG118" s="949"/>
      <c r="AH118" s="949"/>
      <c r="AI118" s="949"/>
      <c r="AJ118" s="950"/>
      <c r="AK118" s="951" t="s">
        <v>307</v>
      </c>
      <c r="AL118" s="949"/>
      <c r="AM118" s="949"/>
      <c r="AN118" s="949"/>
      <c r="AO118" s="950"/>
      <c r="AP118" s="952" t="s">
        <v>426</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128</v>
      </c>
      <c r="BW118" s="892"/>
      <c r="BX118" s="892"/>
      <c r="BY118" s="892"/>
      <c r="BZ118" s="892"/>
      <c r="CA118" s="892" t="s">
        <v>128</v>
      </c>
      <c r="CB118" s="892"/>
      <c r="CC118" s="892"/>
      <c r="CD118" s="892"/>
      <c r="CE118" s="892"/>
      <c r="CF118" s="922" t="s">
        <v>432</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128</v>
      </c>
      <c r="DR118" s="824"/>
      <c r="DS118" s="824"/>
      <c r="DT118" s="824"/>
      <c r="DU118" s="825"/>
      <c r="DV118" s="871" t="s">
        <v>128</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128</v>
      </c>
      <c r="AL119" s="942"/>
      <c r="AM119" s="942"/>
      <c r="AN119" s="942"/>
      <c r="AO119" s="943"/>
      <c r="AP119" s="945" t="s">
        <v>128</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458</v>
      </c>
      <c r="BP119" s="925"/>
      <c r="BQ119" s="929">
        <v>30159745</v>
      </c>
      <c r="BR119" s="892"/>
      <c r="BS119" s="892"/>
      <c r="BT119" s="892"/>
      <c r="BU119" s="892"/>
      <c r="BV119" s="892">
        <v>29193154</v>
      </c>
      <c r="BW119" s="892"/>
      <c r="BX119" s="892"/>
      <c r="BY119" s="892"/>
      <c r="BZ119" s="892"/>
      <c r="CA119" s="892">
        <v>28537945</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432</v>
      </c>
      <c r="DM119" s="807"/>
      <c r="DN119" s="807"/>
      <c r="DO119" s="807"/>
      <c r="DP119" s="808"/>
      <c r="DQ119" s="809" t="s">
        <v>128</v>
      </c>
      <c r="DR119" s="807"/>
      <c r="DS119" s="807"/>
      <c r="DT119" s="807"/>
      <c r="DU119" s="808"/>
      <c r="DV119" s="895" t="s">
        <v>432</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432</v>
      </c>
      <c r="AB120" s="824"/>
      <c r="AC120" s="824"/>
      <c r="AD120" s="824"/>
      <c r="AE120" s="825"/>
      <c r="AF120" s="826" t="s">
        <v>432</v>
      </c>
      <c r="AG120" s="824"/>
      <c r="AH120" s="824"/>
      <c r="AI120" s="824"/>
      <c r="AJ120" s="825"/>
      <c r="AK120" s="826" t="s">
        <v>128</v>
      </c>
      <c r="AL120" s="824"/>
      <c r="AM120" s="824"/>
      <c r="AN120" s="824"/>
      <c r="AO120" s="825"/>
      <c r="AP120" s="871" t="s">
        <v>432</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3485698</v>
      </c>
      <c r="BR120" s="889"/>
      <c r="BS120" s="889"/>
      <c r="BT120" s="889"/>
      <c r="BU120" s="889"/>
      <c r="BV120" s="889">
        <v>3437004</v>
      </c>
      <c r="BW120" s="889"/>
      <c r="BX120" s="889"/>
      <c r="BY120" s="889"/>
      <c r="BZ120" s="889"/>
      <c r="CA120" s="889">
        <v>3236099</v>
      </c>
      <c r="CB120" s="889"/>
      <c r="CC120" s="889"/>
      <c r="CD120" s="889"/>
      <c r="CE120" s="889"/>
      <c r="CF120" s="913">
        <v>44.6</v>
      </c>
      <c r="CG120" s="914"/>
      <c r="CH120" s="914"/>
      <c r="CI120" s="914"/>
      <c r="CJ120" s="914"/>
      <c r="CK120" s="915" t="s">
        <v>462</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8965400</v>
      </c>
      <c r="DH120" s="889"/>
      <c r="DI120" s="889"/>
      <c r="DJ120" s="889"/>
      <c r="DK120" s="889"/>
      <c r="DL120" s="889">
        <v>9306822</v>
      </c>
      <c r="DM120" s="889"/>
      <c r="DN120" s="889"/>
      <c r="DO120" s="889"/>
      <c r="DP120" s="889"/>
      <c r="DQ120" s="889">
        <v>9475209</v>
      </c>
      <c r="DR120" s="889"/>
      <c r="DS120" s="889"/>
      <c r="DT120" s="889"/>
      <c r="DU120" s="889"/>
      <c r="DV120" s="890">
        <v>130.69999999999999</v>
      </c>
      <c r="DW120" s="890"/>
      <c r="DX120" s="890"/>
      <c r="DY120" s="890"/>
      <c r="DZ120" s="891"/>
    </row>
    <row r="121" spans="1:130" s="247" customFormat="1" ht="26.25" customHeight="1" x14ac:dyDescent="0.15">
      <c r="A121" s="864"/>
      <c r="B121" s="865"/>
      <c r="C121" s="910" t="s">
        <v>463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128</v>
      </c>
      <c r="AL121" s="824"/>
      <c r="AM121" s="824"/>
      <c r="AN121" s="824"/>
      <c r="AO121" s="825"/>
      <c r="AP121" s="871" t="s">
        <v>432</v>
      </c>
      <c r="AQ121" s="872"/>
      <c r="AR121" s="872"/>
      <c r="AS121" s="872"/>
      <c r="AT121" s="873"/>
      <c r="AU121" s="933"/>
      <c r="AV121" s="934"/>
      <c r="AW121" s="934"/>
      <c r="AX121" s="934"/>
      <c r="AY121" s="935"/>
      <c r="AZ121" s="859" t="s">
        <v>464</v>
      </c>
      <c r="BA121" s="794"/>
      <c r="BB121" s="794"/>
      <c r="BC121" s="794"/>
      <c r="BD121" s="794"/>
      <c r="BE121" s="794"/>
      <c r="BF121" s="794"/>
      <c r="BG121" s="794"/>
      <c r="BH121" s="794"/>
      <c r="BI121" s="794"/>
      <c r="BJ121" s="794"/>
      <c r="BK121" s="794"/>
      <c r="BL121" s="794"/>
      <c r="BM121" s="794"/>
      <c r="BN121" s="794"/>
      <c r="BO121" s="794"/>
      <c r="BP121" s="795"/>
      <c r="BQ121" s="860">
        <v>265054</v>
      </c>
      <c r="BR121" s="861"/>
      <c r="BS121" s="861"/>
      <c r="BT121" s="861"/>
      <c r="BU121" s="861"/>
      <c r="BV121" s="861">
        <v>217942</v>
      </c>
      <c r="BW121" s="861"/>
      <c r="BX121" s="861"/>
      <c r="BY121" s="861"/>
      <c r="BZ121" s="861"/>
      <c r="CA121" s="861">
        <v>203241</v>
      </c>
      <c r="CB121" s="861"/>
      <c r="CC121" s="861"/>
      <c r="CD121" s="861"/>
      <c r="CE121" s="861"/>
      <c r="CF121" s="922">
        <v>2.8</v>
      </c>
      <c r="CG121" s="923"/>
      <c r="CH121" s="923"/>
      <c r="CI121" s="923"/>
      <c r="CJ121" s="923"/>
      <c r="CK121" s="916"/>
      <c r="CL121" s="902"/>
      <c r="CM121" s="902"/>
      <c r="CN121" s="902"/>
      <c r="CO121" s="903"/>
      <c r="CP121" s="882" t="s">
        <v>465</v>
      </c>
      <c r="CQ121" s="883"/>
      <c r="CR121" s="883"/>
      <c r="CS121" s="883"/>
      <c r="CT121" s="883"/>
      <c r="CU121" s="883"/>
      <c r="CV121" s="883"/>
      <c r="CW121" s="883"/>
      <c r="CX121" s="883"/>
      <c r="CY121" s="883"/>
      <c r="CZ121" s="883"/>
      <c r="DA121" s="883"/>
      <c r="DB121" s="883"/>
      <c r="DC121" s="883"/>
      <c r="DD121" s="883"/>
      <c r="DE121" s="883"/>
      <c r="DF121" s="884"/>
      <c r="DG121" s="860">
        <v>2833940</v>
      </c>
      <c r="DH121" s="861"/>
      <c r="DI121" s="861"/>
      <c r="DJ121" s="861"/>
      <c r="DK121" s="861"/>
      <c r="DL121" s="861">
        <v>2861736</v>
      </c>
      <c r="DM121" s="861"/>
      <c r="DN121" s="861"/>
      <c r="DO121" s="861"/>
      <c r="DP121" s="861"/>
      <c r="DQ121" s="861">
        <v>2864512</v>
      </c>
      <c r="DR121" s="861"/>
      <c r="DS121" s="861"/>
      <c r="DT121" s="861"/>
      <c r="DU121" s="861"/>
      <c r="DV121" s="838">
        <v>39.5</v>
      </c>
      <c r="DW121" s="838"/>
      <c r="DX121" s="838"/>
      <c r="DY121" s="838"/>
      <c r="DZ121" s="839"/>
    </row>
    <row r="122" spans="1:130" s="247"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432</v>
      </c>
      <c r="AL122" s="824"/>
      <c r="AM122" s="824"/>
      <c r="AN122" s="824"/>
      <c r="AO122" s="825"/>
      <c r="AP122" s="871" t="s">
        <v>432</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20657253</v>
      </c>
      <c r="BR122" s="892"/>
      <c r="BS122" s="892"/>
      <c r="BT122" s="892"/>
      <c r="BU122" s="892"/>
      <c r="BV122" s="892">
        <v>20188465</v>
      </c>
      <c r="BW122" s="892"/>
      <c r="BX122" s="892"/>
      <c r="BY122" s="892"/>
      <c r="BZ122" s="892"/>
      <c r="CA122" s="892">
        <v>19358344</v>
      </c>
      <c r="CB122" s="892"/>
      <c r="CC122" s="892"/>
      <c r="CD122" s="892"/>
      <c r="CE122" s="892"/>
      <c r="CF122" s="893">
        <v>267.10000000000002</v>
      </c>
      <c r="CG122" s="894"/>
      <c r="CH122" s="894"/>
      <c r="CI122" s="894"/>
      <c r="CJ122" s="894"/>
      <c r="CK122" s="916"/>
      <c r="CL122" s="902"/>
      <c r="CM122" s="902"/>
      <c r="CN122" s="902"/>
      <c r="CO122" s="903"/>
      <c r="CP122" s="882" t="s">
        <v>407</v>
      </c>
      <c r="CQ122" s="883"/>
      <c r="CR122" s="883"/>
      <c r="CS122" s="883"/>
      <c r="CT122" s="883"/>
      <c r="CU122" s="883"/>
      <c r="CV122" s="883"/>
      <c r="CW122" s="883"/>
      <c r="CX122" s="883"/>
      <c r="CY122" s="883"/>
      <c r="CZ122" s="883"/>
      <c r="DA122" s="883"/>
      <c r="DB122" s="883"/>
      <c r="DC122" s="883"/>
      <c r="DD122" s="883"/>
      <c r="DE122" s="883"/>
      <c r="DF122" s="884"/>
      <c r="DG122" s="860">
        <v>399120</v>
      </c>
      <c r="DH122" s="861"/>
      <c r="DI122" s="861"/>
      <c r="DJ122" s="861"/>
      <c r="DK122" s="861"/>
      <c r="DL122" s="861">
        <v>250645</v>
      </c>
      <c r="DM122" s="861"/>
      <c r="DN122" s="861"/>
      <c r="DO122" s="861"/>
      <c r="DP122" s="861"/>
      <c r="DQ122" s="861">
        <v>111573</v>
      </c>
      <c r="DR122" s="861"/>
      <c r="DS122" s="861"/>
      <c r="DT122" s="861"/>
      <c r="DU122" s="861"/>
      <c r="DV122" s="838">
        <v>1.5</v>
      </c>
      <c r="DW122" s="838"/>
      <c r="DX122" s="838"/>
      <c r="DY122" s="838"/>
      <c r="DZ122" s="839"/>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3539</v>
      </c>
      <c r="AB123" s="824"/>
      <c r="AC123" s="824"/>
      <c r="AD123" s="824"/>
      <c r="AE123" s="825"/>
      <c r="AF123" s="826" t="s">
        <v>432</v>
      </c>
      <c r="AG123" s="824"/>
      <c r="AH123" s="824"/>
      <c r="AI123" s="824"/>
      <c r="AJ123" s="825"/>
      <c r="AK123" s="826" t="s">
        <v>128</v>
      </c>
      <c r="AL123" s="824"/>
      <c r="AM123" s="824"/>
      <c r="AN123" s="824"/>
      <c r="AO123" s="825"/>
      <c r="AP123" s="871" t="s">
        <v>432</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467</v>
      </c>
      <c r="BP123" s="925"/>
      <c r="BQ123" s="879">
        <v>24408005</v>
      </c>
      <c r="BR123" s="880"/>
      <c r="BS123" s="880"/>
      <c r="BT123" s="880"/>
      <c r="BU123" s="880"/>
      <c r="BV123" s="880">
        <v>23843411</v>
      </c>
      <c r="BW123" s="880"/>
      <c r="BX123" s="880"/>
      <c r="BY123" s="880"/>
      <c r="BZ123" s="880"/>
      <c r="CA123" s="880">
        <v>22797684</v>
      </c>
      <c r="CB123" s="880"/>
      <c r="CC123" s="880"/>
      <c r="CD123" s="880"/>
      <c r="CE123" s="880"/>
      <c r="CF123" s="790"/>
      <c r="CG123" s="791"/>
      <c r="CH123" s="791"/>
      <c r="CI123" s="791"/>
      <c r="CJ123" s="881"/>
      <c r="CK123" s="916"/>
      <c r="CL123" s="902"/>
      <c r="CM123" s="902"/>
      <c r="CN123" s="902"/>
      <c r="CO123" s="903"/>
      <c r="CP123" s="882" t="s">
        <v>403</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t="s">
        <v>128</v>
      </c>
      <c r="DM123" s="824"/>
      <c r="DN123" s="824"/>
      <c r="DO123" s="824"/>
      <c r="DP123" s="825"/>
      <c r="DQ123" s="826">
        <v>9522</v>
      </c>
      <c r="DR123" s="824"/>
      <c r="DS123" s="824"/>
      <c r="DT123" s="824"/>
      <c r="DU123" s="825"/>
      <c r="DV123" s="871">
        <v>0.1</v>
      </c>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77.3</v>
      </c>
      <c r="BR124" s="878"/>
      <c r="BS124" s="878"/>
      <c r="BT124" s="878"/>
      <c r="BU124" s="878"/>
      <c r="BV124" s="878">
        <v>72.7</v>
      </c>
      <c r="BW124" s="878"/>
      <c r="BX124" s="878"/>
      <c r="BY124" s="878"/>
      <c r="BZ124" s="878"/>
      <c r="CA124" s="878">
        <v>79.099999999999994</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t="s">
        <v>433</v>
      </c>
      <c r="DH124" s="807"/>
      <c r="DI124" s="807"/>
      <c r="DJ124" s="807"/>
      <c r="DK124" s="808"/>
      <c r="DL124" s="809" t="s">
        <v>433</v>
      </c>
      <c r="DM124" s="807"/>
      <c r="DN124" s="807"/>
      <c r="DO124" s="807"/>
      <c r="DP124" s="808"/>
      <c r="DQ124" s="809" t="s">
        <v>433</v>
      </c>
      <c r="DR124" s="807"/>
      <c r="DS124" s="807"/>
      <c r="DT124" s="807"/>
      <c r="DU124" s="808"/>
      <c r="DV124" s="895" t="s">
        <v>432</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433</v>
      </c>
      <c r="AB125" s="824"/>
      <c r="AC125" s="824"/>
      <c r="AD125" s="824"/>
      <c r="AE125" s="825"/>
      <c r="AF125" s="826" t="s">
        <v>432</v>
      </c>
      <c r="AG125" s="824"/>
      <c r="AH125" s="824"/>
      <c r="AI125" s="824"/>
      <c r="AJ125" s="825"/>
      <c r="AK125" s="826" t="s">
        <v>433</v>
      </c>
      <c r="AL125" s="824"/>
      <c r="AM125" s="824"/>
      <c r="AN125" s="824"/>
      <c r="AO125" s="825"/>
      <c r="AP125" s="871" t="s">
        <v>433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470</v>
      </c>
      <c r="CL125" s="899"/>
      <c r="CM125" s="899"/>
      <c r="CN125" s="899"/>
      <c r="CO125" s="900"/>
      <c r="CP125" s="907" t="s">
        <v>471</v>
      </c>
      <c r="CQ125" s="852"/>
      <c r="CR125" s="852"/>
      <c r="CS125" s="852"/>
      <c r="CT125" s="852"/>
      <c r="CU125" s="852"/>
      <c r="CV125" s="852"/>
      <c r="CW125" s="852"/>
      <c r="CX125" s="852"/>
      <c r="CY125" s="852"/>
      <c r="CZ125" s="852"/>
      <c r="DA125" s="852"/>
      <c r="DB125" s="852"/>
      <c r="DC125" s="852"/>
      <c r="DD125" s="852"/>
      <c r="DE125" s="852"/>
      <c r="DF125" s="853"/>
      <c r="DG125" s="908" t="s">
        <v>433</v>
      </c>
      <c r="DH125" s="889"/>
      <c r="DI125" s="889"/>
      <c r="DJ125" s="889"/>
      <c r="DK125" s="889"/>
      <c r="DL125" s="889" t="s">
        <v>433</v>
      </c>
      <c r="DM125" s="889"/>
      <c r="DN125" s="889"/>
      <c r="DO125" s="889"/>
      <c r="DP125" s="889"/>
      <c r="DQ125" s="889" t="s">
        <v>432</v>
      </c>
      <c r="DR125" s="889"/>
      <c r="DS125" s="889"/>
      <c r="DT125" s="889"/>
      <c r="DU125" s="889"/>
      <c r="DV125" s="890" t="s">
        <v>433</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433</v>
      </c>
      <c r="AB126" s="824"/>
      <c r="AC126" s="824"/>
      <c r="AD126" s="824"/>
      <c r="AE126" s="825"/>
      <c r="AF126" s="826" t="s">
        <v>128</v>
      </c>
      <c r="AG126" s="824"/>
      <c r="AH126" s="824"/>
      <c r="AI126" s="824"/>
      <c r="AJ126" s="825"/>
      <c r="AK126" s="826" t="s">
        <v>433</v>
      </c>
      <c r="AL126" s="824"/>
      <c r="AM126" s="824"/>
      <c r="AN126" s="824"/>
      <c r="AO126" s="825"/>
      <c r="AP126" s="871" t="s">
        <v>433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472</v>
      </c>
      <c r="CQ126" s="794"/>
      <c r="CR126" s="794"/>
      <c r="CS126" s="794"/>
      <c r="CT126" s="794"/>
      <c r="CU126" s="794"/>
      <c r="CV126" s="794"/>
      <c r="CW126" s="794"/>
      <c r="CX126" s="794"/>
      <c r="CY126" s="794"/>
      <c r="CZ126" s="794"/>
      <c r="DA126" s="794"/>
      <c r="DB126" s="794"/>
      <c r="DC126" s="794"/>
      <c r="DD126" s="794"/>
      <c r="DE126" s="794"/>
      <c r="DF126" s="795"/>
      <c r="DG126" s="860" t="s">
        <v>433</v>
      </c>
      <c r="DH126" s="861"/>
      <c r="DI126" s="861"/>
      <c r="DJ126" s="861"/>
      <c r="DK126" s="861"/>
      <c r="DL126" s="861" t="s">
        <v>432</v>
      </c>
      <c r="DM126" s="861"/>
      <c r="DN126" s="861"/>
      <c r="DO126" s="861"/>
      <c r="DP126" s="861"/>
      <c r="DQ126" s="861" t="s">
        <v>433</v>
      </c>
      <c r="DR126" s="861"/>
      <c r="DS126" s="861"/>
      <c r="DT126" s="861"/>
      <c r="DU126" s="861"/>
      <c r="DV126" s="838" t="s">
        <v>433</v>
      </c>
      <c r="DW126" s="838"/>
      <c r="DX126" s="838"/>
      <c r="DY126" s="838"/>
      <c r="DZ126" s="839"/>
    </row>
    <row r="127" spans="1:130" s="247" customFormat="1" ht="26.25" customHeight="1" x14ac:dyDescent="0.15">
      <c r="A127" s="866"/>
      <c r="B127" s="867"/>
      <c r="C127" s="885" t="s">
        <v>473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433</v>
      </c>
      <c r="AB127" s="824"/>
      <c r="AC127" s="824"/>
      <c r="AD127" s="824"/>
      <c r="AE127" s="825"/>
      <c r="AF127" s="826" t="s">
        <v>128</v>
      </c>
      <c r="AG127" s="824"/>
      <c r="AH127" s="824"/>
      <c r="AI127" s="824"/>
      <c r="AJ127" s="825"/>
      <c r="AK127" s="826" t="s">
        <v>128</v>
      </c>
      <c r="AL127" s="824"/>
      <c r="AM127" s="824"/>
      <c r="AN127" s="824"/>
      <c r="AO127" s="825"/>
      <c r="AP127" s="871" t="s">
        <v>433</v>
      </c>
      <c r="AQ127" s="872"/>
      <c r="AR127" s="872"/>
      <c r="AS127" s="872"/>
      <c r="AT127" s="873"/>
      <c r="AU127" s="283"/>
      <c r="AV127" s="283"/>
      <c r="AW127" s="283"/>
      <c r="AX127" s="888" t="s">
        <v>474</v>
      </c>
      <c r="AY127" s="856"/>
      <c r="AZ127" s="856"/>
      <c r="BA127" s="856"/>
      <c r="BB127" s="856"/>
      <c r="BC127" s="856"/>
      <c r="BD127" s="856"/>
      <c r="BE127" s="857"/>
      <c r="BF127" s="855" t="s">
        <v>475</v>
      </c>
      <c r="BG127" s="856"/>
      <c r="BH127" s="856"/>
      <c r="BI127" s="856"/>
      <c r="BJ127" s="856"/>
      <c r="BK127" s="856"/>
      <c r="BL127" s="857"/>
      <c r="BM127" s="855" t="s">
        <v>476</v>
      </c>
      <c r="BN127" s="856"/>
      <c r="BO127" s="856"/>
      <c r="BP127" s="856"/>
      <c r="BQ127" s="856"/>
      <c r="BR127" s="856"/>
      <c r="BS127" s="857"/>
      <c r="BT127" s="855" t="s">
        <v>477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478</v>
      </c>
      <c r="CQ127" s="794"/>
      <c r="CR127" s="794"/>
      <c r="CS127" s="794"/>
      <c r="CT127" s="794"/>
      <c r="CU127" s="794"/>
      <c r="CV127" s="794"/>
      <c r="CW127" s="794"/>
      <c r="CX127" s="794"/>
      <c r="CY127" s="794"/>
      <c r="CZ127" s="794"/>
      <c r="DA127" s="794"/>
      <c r="DB127" s="794"/>
      <c r="DC127" s="794"/>
      <c r="DD127" s="794"/>
      <c r="DE127" s="794"/>
      <c r="DF127" s="795"/>
      <c r="DG127" s="860" t="s">
        <v>433</v>
      </c>
      <c r="DH127" s="861"/>
      <c r="DI127" s="861"/>
      <c r="DJ127" s="861"/>
      <c r="DK127" s="861"/>
      <c r="DL127" s="861" t="s">
        <v>433</v>
      </c>
      <c r="DM127" s="861"/>
      <c r="DN127" s="861"/>
      <c r="DO127" s="861"/>
      <c r="DP127" s="861"/>
      <c r="DQ127" s="861" t="s">
        <v>128</v>
      </c>
      <c r="DR127" s="861"/>
      <c r="DS127" s="861"/>
      <c r="DT127" s="861"/>
      <c r="DU127" s="861"/>
      <c r="DV127" s="838" t="s">
        <v>433</v>
      </c>
      <c r="DW127" s="838"/>
      <c r="DX127" s="838"/>
      <c r="DY127" s="838"/>
      <c r="DZ127" s="839"/>
    </row>
    <row r="128" spans="1:130" s="247" customFormat="1" ht="26.25" customHeight="1" thickBot="1" x14ac:dyDescent="0.2">
      <c r="A128" s="840" t="s">
        <v>479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480</v>
      </c>
      <c r="X128" s="842"/>
      <c r="Y128" s="842"/>
      <c r="Z128" s="843"/>
      <c r="AA128" s="844">
        <v>44969</v>
      </c>
      <c r="AB128" s="845"/>
      <c r="AC128" s="845"/>
      <c r="AD128" s="845"/>
      <c r="AE128" s="846"/>
      <c r="AF128" s="847">
        <v>48473</v>
      </c>
      <c r="AG128" s="845"/>
      <c r="AH128" s="845"/>
      <c r="AI128" s="845"/>
      <c r="AJ128" s="846"/>
      <c r="AK128" s="847">
        <v>40077</v>
      </c>
      <c r="AL128" s="845"/>
      <c r="AM128" s="845"/>
      <c r="AN128" s="845"/>
      <c r="AO128" s="846"/>
      <c r="AP128" s="848"/>
      <c r="AQ128" s="849"/>
      <c r="AR128" s="849"/>
      <c r="AS128" s="849"/>
      <c r="AT128" s="850"/>
      <c r="AU128" s="283"/>
      <c r="AV128" s="283"/>
      <c r="AW128" s="283"/>
      <c r="AX128" s="851" t="s">
        <v>481</v>
      </c>
      <c r="AY128" s="852"/>
      <c r="AZ128" s="852"/>
      <c r="BA128" s="852"/>
      <c r="BB128" s="852"/>
      <c r="BC128" s="852"/>
      <c r="BD128" s="852"/>
      <c r="BE128" s="853"/>
      <c r="BF128" s="830" t="s">
        <v>128</v>
      </c>
      <c r="BG128" s="831"/>
      <c r="BH128" s="831"/>
      <c r="BI128" s="831"/>
      <c r="BJ128" s="831"/>
      <c r="BK128" s="831"/>
      <c r="BL128" s="854"/>
      <c r="BM128" s="830">
        <v>13.5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482</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483</v>
      </c>
      <c r="X129" s="821"/>
      <c r="Y129" s="821"/>
      <c r="Z129" s="822"/>
      <c r="AA129" s="823">
        <v>9269759</v>
      </c>
      <c r="AB129" s="824"/>
      <c r="AC129" s="824"/>
      <c r="AD129" s="824"/>
      <c r="AE129" s="825"/>
      <c r="AF129" s="826">
        <v>9187769</v>
      </c>
      <c r="AG129" s="824"/>
      <c r="AH129" s="824"/>
      <c r="AI129" s="824"/>
      <c r="AJ129" s="825"/>
      <c r="AK129" s="826">
        <v>9068300</v>
      </c>
      <c r="AL129" s="824"/>
      <c r="AM129" s="824"/>
      <c r="AN129" s="824"/>
      <c r="AO129" s="825"/>
      <c r="AP129" s="827"/>
      <c r="AQ129" s="828"/>
      <c r="AR129" s="828"/>
      <c r="AS129" s="828"/>
      <c r="AT129" s="829"/>
      <c r="AU129" s="285"/>
      <c r="AV129" s="285"/>
      <c r="AW129" s="285"/>
      <c r="AX129" s="793" t="s">
        <v>484</v>
      </c>
      <c r="AY129" s="794"/>
      <c r="AZ129" s="794"/>
      <c r="BA129" s="794"/>
      <c r="BB129" s="794"/>
      <c r="BC129" s="794"/>
      <c r="BD129" s="794"/>
      <c r="BE129" s="795"/>
      <c r="BF129" s="813" t="s">
        <v>485</v>
      </c>
      <c r="BG129" s="814"/>
      <c r="BH129" s="814"/>
      <c r="BI129" s="814"/>
      <c r="BJ129" s="814"/>
      <c r="BK129" s="814"/>
      <c r="BL129" s="815"/>
      <c r="BM129" s="813">
        <v>18.5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487</v>
      </c>
      <c r="X130" s="821"/>
      <c r="Y130" s="821"/>
      <c r="Z130" s="822"/>
      <c r="AA130" s="823">
        <v>1832457</v>
      </c>
      <c r="AB130" s="824"/>
      <c r="AC130" s="824"/>
      <c r="AD130" s="824"/>
      <c r="AE130" s="825"/>
      <c r="AF130" s="826">
        <v>1836024</v>
      </c>
      <c r="AG130" s="824"/>
      <c r="AH130" s="824"/>
      <c r="AI130" s="824"/>
      <c r="AJ130" s="825"/>
      <c r="AK130" s="826">
        <v>1819799</v>
      </c>
      <c r="AL130" s="824"/>
      <c r="AM130" s="824"/>
      <c r="AN130" s="824"/>
      <c r="AO130" s="825"/>
      <c r="AP130" s="827"/>
      <c r="AQ130" s="828"/>
      <c r="AR130" s="828"/>
      <c r="AS130" s="828"/>
      <c r="AT130" s="829"/>
      <c r="AU130" s="285"/>
      <c r="AV130" s="285"/>
      <c r="AW130" s="285"/>
      <c r="AX130" s="793" t="s">
        <v>488</v>
      </c>
      <c r="AY130" s="794"/>
      <c r="AZ130" s="794"/>
      <c r="BA130" s="794"/>
      <c r="BB130" s="794"/>
      <c r="BC130" s="794"/>
      <c r="BD130" s="794"/>
      <c r="BE130" s="795"/>
      <c r="BF130" s="796">
        <v>9.1999999999999993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489</v>
      </c>
      <c r="X131" s="804"/>
      <c r="Y131" s="804"/>
      <c r="Z131" s="805"/>
      <c r="AA131" s="806">
        <v>7437302</v>
      </c>
      <c r="AB131" s="807"/>
      <c r="AC131" s="807"/>
      <c r="AD131" s="807"/>
      <c r="AE131" s="808"/>
      <c r="AF131" s="809">
        <v>7351745</v>
      </c>
      <c r="AG131" s="807"/>
      <c r="AH131" s="807"/>
      <c r="AI131" s="807"/>
      <c r="AJ131" s="808"/>
      <c r="AK131" s="809">
        <v>7248501</v>
      </c>
      <c r="AL131" s="807"/>
      <c r="AM131" s="807"/>
      <c r="AN131" s="807"/>
      <c r="AO131" s="808"/>
      <c r="AP131" s="810"/>
      <c r="AQ131" s="811"/>
      <c r="AR131" s="811"/>
      <c r="AS131" s="811"/>
      <c r="AT131" s="812"/>
      <c r="AU131" s="285"/>
      <c r="AV131" s="285"/>
      <c r="AW131" s="285"/>
      <c r="AX131" s="771" t="s">
        <v>490</v>
      </c>
      <c r="AY131" s="772"/>
      <c r="AZ131" s="772"/>
      <c r="BA131" s="772"/>
      <c r="BB131" s="772"/>
      <c r="BC131" s="772"/>
      <c r="BD131" s="772"/>
      <c r="BE131" s="773"/>
      <c r="BF131" s="774">
        <v>79.099999999999994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492</v>
      </c>
      <c r="W132" s="784"/>
      <c r="X132" s="784"/>
      <c r="Y132" s="784"/>
      <c r="Z132" s="785"/>
      <c r="AA132" s="786">
        <v>10.534182960000001</v>
      </c>
      <c r="AB132" s="787"/>
      <c r="AC132" s="787"/>
      <c r="AD132" s="787"/>
      <c r="AE132" s="788"/>
      <c r="AF132" s="789">
        <v>9.6460092129999992</v>
      </c>
      <c r="AG132" s="787"/>
      <c r="AH132" s="787"/>
      <c r="AI132" s="787"/>
      <c r="AJ132" s="788"/>
      <c r="AK132" s="789">
        <v>7.4828988780000003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493</v>
      </c>
      <c r="W133" s="763"/>
      <c r="X133" s="763"/>
      <c r="Y133" s="763"/>
      <c r="Z133" s="764"/>
      <c r="AA133" s="765">
        <v>9.6</v>
      </c>
      <c r="AB133" s="766"/>
      <c r="AC133" s="766"/>
      <c r="AD133" s="766"/>
      <c r="AE133" s="767"/>
      <c r="AF133" s="765">
        <v>9.6999999999999993</v>
      </c>
      <c r="AG133" s="766"/>
      <c r="AH133" s="766"/>
      <c r="AI133" s="766"/>
      <c r="AJ133" s="767"/>
      <c r="AK133" s="765">
        <v>9.1999999999999993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ezO0dtaXY89ZAuvgia42tr2K+3u6o7sqPnZSJ5KHqxT95Q6G+M/NegYYdarDDbzq77M9N5Q+K/gSGXLe/hnBQ==" saltValue="O6aBpfHVqcsoPCZuVJT9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uNhMe3T6iQLmo1HmYRksDglN84wxChF0bb/hDGY39YdZcgA6d0a/nvEg7FtHmo3ahlKdfXgmn6Nt1vgxScMtQ==" saltValue="BLm8ll0OoZ35V0z6CvJN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N2ZGAc1bJBO4JALXHISBLjP7v+RwMxjIddGIaO+Ni+YR4eMX+tpc/l8ZowUGDCVaP4XyfSk6KiH72htj2EY5A==" saltValue="9FEFo+jbd4TB0X+5gzRWo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502</v>
      </c>
      <c r="AL9" s="1193"/>
      <c r="AM9" s="1193"/>
      <c r="AN9" s="1194"/>
      <c r="AO9" s="313">
        <v>2151730</v>
      </c>
      <c r="AP9" s="313">
        <v>88581</v>
      </c>
      <c r="AQ9" s="314">
        <v>86913</v>
      </c>
      <c r="AR9" s="315">
        <v>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503</v>
      </c>
      <c r="AL10" s="1193"/>
      <c r="AM10" s="1193"/>
      <c r="AN10" s="1194"/>
      <c r="AO10" s="316">
        <v>242179</v>
      </c>
      <c r="AP10" s="316">
        <v>9970</v>
      </c>
      <c r="AQ10" s="317">
        <v>6233</v>
      </c>
      <c r="AR10" s="318">
        <v>60</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504</v>
      </c>
      <c r="AL11" s="1193"/>
      <c r="AM11" s="1193"/>
      <c r="AN11" s="1194"/>
      <c r="AO11" s="316">
        <v>38267</v>
      </c>
      <c r="AP11" s="316">
        <v>1575</v>
      </c>
      <c r="AQ11" s="317">
        <v>8689</v>
      </c>
      <c r="AR11" s="318">
        <v>-81.900000000000006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505</v>
      </c>
      <c r="AL12" s="1193"/>
      <c r="AM12" s="1193"/>
      <c r="AN12" s="1194"/>
      <c r="AO12" s="316" t="s">
        <v>506</v>
      </c>
      <c r="AP12" s="316" t="s">
        <v>506</v>
      </c>
      <c r="AQ12" s="317">
        <v>1166</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507</v>
      </c>
      <c r="AL13" s="1193"/>
      <c r="AM13" s="1193"/>
      <c r="AN13" s="1194"/>
      <c r="AO13" s="316" t="s">
        <v>506</v>
      </c>
      <c r="AP13" s="316" t="s">
        <v>506</v>
      </c>
      <c r="AQ13" s="317">
        <v>2</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508</v>
      </c>
      <c r="AL14" s="1193"/>
      <c r="AM14" s="1193"/>
      <c r="AN14" s="1194"/>
      <c r="AO14" s="316">
        <v>46540</v>
      </c>
      <c r="AP14" s="316">
        <v>1916</v>
      </c>
      <c r="AQ14" s="317">
        <v>4180</v>
      </c>
      <c r="AR14" s="318">
        <v>-54.2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509</v>
      </c>
      <c r="AL15" s="1193"/>
      <c r="AM15" s="1193"/>
      <c r="AN15" s="1194"/>
      <c r="AO15" s="316">
        <v>25194</v>
      </c>
      <c r="AP15" s="316">
        <v>1037</v>
      </c>
      <c r="AQ15" s="317">
        <v>2009</v>
      </c>
      <c r="AR15" s="318">
        <v>-48.4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510</v>
      </c>
      <c r="AL16" s="1196"/>
      <c r="AM16" s="1196"/>
      <c r="AN16" s="1197"/>
      <c r="AO16" s="316">
        <v>-192118</v>
      </c>
      <c r="AP16" s="316">
        <v>-7909</v>
      </c>
      <c r="AQ16" s="317">
        <v>-7805</v>
      </c>
      <c r="AR16" s="318">
        <v>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2311792</v>
      </c>
      <c r="AP17" s="316">
        <v>95171</v>
      </c>
      <c r="AQ17" s="317">
        <v>101387</v>
      </c>
      <c r="AR17" s="318">
        <v>-6.1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515</v>
      </c>
      <c r="AL21" s="1190"/>
      <c r="AM21" s="1190"/>
      <c r="AN21" s="1191"/>
      <c r="AO21" s="328">
        <v>11.53</v>
      </c>
      <c r="AP21" s="329">
        <v>9.84</v>
      </c>
      <c r="AQ21" s="330">
        <v>1.69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516</v>
      </c>
      <c r="AL22" s="1190"/>
      <c r="AM22" s="1190"/>
      <c r="AN22" s="1191"/>
      <c r="AO22" s="333">
        <v>93.5</v>
      </c>
      <c r="AP22" s="334">
        <v>97.3</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520</v>
      </c>
      <c r="AL32" s="1181"/>
      <c r="AM32" s="1181"/>
      <c r="AN32" s="1182"/>
      <c r="AO32" s="343">
        <v>1636399</v>
      </c>
      <c r="AP32" s="343">
        <v>67366</v>
      </c>
      <c r="AQ32" s="344">
        <v>64413</v>
      </c>
      <c r="AR32" s="345">
        <v>4.5999999999999996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521</v>
      </c>
      <c r="AL33" s="1181"/>
      <c r="AM33" s="1181"/>
      <c r="AN33" s="1182"/>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522</v>
      </c>
      <c r="AL34" s="1181"/>
      <c r="AM34" s="1181"/>
      <c r="AN34" s="1182"/>
      <c r="AO34" s="343" t="s">
        <v>506</v>
      </c>
      <c r="AP34" s="343" t="s">
        <v>506</v>
      </c>
      <c r="AQ34" s="344">
        <v>12</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523</v>
      </c>
      <c r="AL35" s="1181"/>
      <c r="AM35" s="1181"/>
      <c r="AN35" s="1182"/>
      <c r="AO35" s="343">
        <v>757178</v>
      </c>
      <c r="AP35" s="343">
        <v>31171</v>
      </c>
      <c r="AQ35" s="344">
        <v>17720</v>
      </c>
      <c r="AR35" s="345">
        <v>75.900000000000006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524</v>
      </c>
      <c r="AL36" s="1181"/>
      <c r="AM36" s="1181"/>
      <c r="AN36" s="1182"/>
      <c r="AO36" s="343">
        <v>8697</v>
      </c>
      <c r="AP36" s="343">
        <v>358</v>
      </c>
      <c r="AQ36" s="344">
        <v>3472</v>
      </c>
      <c r="AR36" s="345">
        <v>-89.7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525</v>
      </c>
      <c r="AL37" s="1181"/>
      <c r="AM37" s="1181"/>
      <c r="AN37" s="1182"/>
      <c r="AO37" s="343" t="s">
        <v>506</v>
      </c>
      <c r="AP37" s="343" t="s">
        <v>506</v>
      </c>
      <c r="AQ37" s="344">
        <v>556</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526</v>
      </c>
      <c r="AL38" s="1184"/>
      <c r="AM38" s="1184"/>
      <c r="AN38" s="1185"/>
      <c r="AO38" s="346" t="s">
        <v>506</v>
      </c>
      <c r="AP38" s="346" t="s">
        <v>506</v>
      </c>
      <c r="AQ38" s="347">
        <v>1</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527</v>
      </c>
      <c r="AL39" s="1184"/>
      <c r="AM39" s="1184"/>
      <c r="AN39" s="1185"/>
      <c r="AO39" s="343">
        <v>-40077</v>
      </c>
      <c r="AP39" s="343">
        <v>-1650</v>
      </c>
      <c r="AQ39" s="344">
        <v>-3031</v>
      </c>
      <c r="AR39" s="345">
        <v>-45.6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528</v>
      </c>
      <c r="AL40" s="1181"/>
      <c r="AM40" s="1181"/>
      <c r="AN40" s="1182"/>
      <c r="AO40" s="343">
        <v>-1819799</v>
      </c>
      <c r="AP40" s="343">
        <v>-74917</v>
      </c>
      <c r="AQ40" s="344">
        <v>-60754</v>
      </c>
      <c r="AR40" s="345">
        <v>23.3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542398</v>
      </c>
      <c r="AP41" s="343">
        <v>22329</v>
      </c>
      <c r="AQ41" s="344">
        <v>22390</v>
      </c>
      <c r="AR41" s="345">
        <v>-0.3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497</v>
      </c>
      <c r="AN49" s="1175" t="s">
        <v>532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4191508</v>
      </c>
      <c r="AN51" s="365">
        <v>161156</v>
      </c>
      <c r="AO51" s="366">
        <v>101.9</v>
      </c>
      <c r="AP51" s="367">
        <v>81768</v>
      </c>
      <c r="AQ51" s="368">
        <v>-2.2000000000000002</v>
      </c>
      <c r="AR51" s="369">
        <v>104.1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1440107</v>
      </c>
      <c r="AN52" s="373">
        <v>55370</v>
      </c>
      <c r="AO52" s="374">
        <v>28.3</v>
      </c>
      <c r="AP52" s="375">
        <v>37917</v>
      </c>
      <c r="AQ52" s="376">
        <v>-22.3</v>
      </c>
      <c r="AR52" s="377">
        <v>50.6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2045120</v>
      </c>
      <c r="AN53" s="365">
        <v>80031</v>
      </c>
      <c r="AO53" s="366">
        <v>-50.3</v>
      </c>
      <c r="AP53" s="367">
        <v>78864</v>
      </c>
      <c r="AQ53" s="368">
        <v>-3.6</v>
      </c>
      <c r="AR53" s="369">
        <v>-46.7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662771</v>
      </c>
      <c r="AN54" s="373">
        <v>25936</v>
      </c>
      <c r="AO54" s="374">
        <v>-53.2</v>
      </c>
      <c r="AP54" s="375">
        <v>46136</v>
      </c>
      <c r="AQ54" s="376">
        <v>21.7</v>
      </c>
      <c r="AR54" s="377">
        <v>-74.900000000000006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1890721</v>
      </c>
      <c r="AN55" s="365">
        <v>75190</v>
      </c>
      <c r="AO55" s="366">
        <v>-6</v>
      </c>
      <c r="AP55" s="367">
        <v>85042</v>
      </c>
      <c r="AQ55" s="368">
        <v>7.8</v>
      </c>
      <c r="AR55" s="369">
        <v>-13.8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926096</v>
      </c>
      <c r="AN56" s="373">
        <v>36829</v>
      </c>
      <c r="AO56" s="374">
        <v>42</v>
      </c>
      <c r="AP56" s="375">
        <v>50806</v>
      </c>
      <c r="AQ56" s="376">
        <v>10.1</v>
      </c>
      <c r="AR56" s="377">
        <v>31.9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1278695</v>
      </c>
      <c r="AN57" s="365">
        <v>51754</v>
      </c>
      <c r="AO57" s="366">
        <v>-31.2</v>
      </c>
      <c r="AP57" s="367">
        <v>83774</v>
      </c>
      <c r="AQ57" s="368">
        <v>-1.5</v>
      </c>
      <c r="AR57" s="369">
        <v>-29.7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827500</v>
      </c>
      <c r="AN58" s="373">
        <v>33493</v>
      </c>
      <c r="AO58" s="374">
        <v>-9.1</v>
      </c>
      <c r="AP58" s="375">
        <v>52179</v>
      </c>
      <c r="AQ58" s="376">
        <v>2.7</v>
      </c>
      <c r="AR58" s="377">
        <v>-11.8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1514816</v>
      </c>
      <c r="AN59" s="365">
        <v>62361</v>
      </c>
      <c r="AO59" s="366">
        <v>20.5</v>
      </c>
      <c r="AP59" s="367">
        <v>132981</v>
      </c>
      <c r="AQ59" s="368">
        <v>58.7</v>
      </c>
      <c r="AR59" s="369">
        <v>-38.200000000000003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1141606</v>
      </c>
      <c r="AN60" s="373">
        <v>46997</v>
      </c>
      <c r="AO60" s="374">
        <v>40.299999999999997</v>
      </c>
      <c r="AP60" s="375">
        <v>56973</v>
      </c>
      <c r="AQ60" s="376">
        <v>9.1999999999999993</v>
      </c>
      <c r="AR60" s="377">
        <v>31.1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2184172</v>
      </c>
      <c r="AN61" s="380">
        <v>86098</v>
      </c>
      <c r="AO61" s="381">
        <v>7</v>
      </c>
      <c r="AP61" s="382">
        <v>92486</v>
      </c>
      <c r="AQ61" s="383">
        <v>11.8</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999616</v>
      </c>
      <c r="AN62" s="373">
        <v>39725</v>
      </c>
      <c r="AO62" s="374">
        <v>9.6999999999999993</v>
      </c>
      <c r="AP62" s="375">
        <v>48802</v>
      </c>
      <c r="AQ62" s="376">
        <v>4.3</v>
      </c>
      <c r="AR62" s="377">
        <v>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Jt4kuoFIUG6oD8O+hBTzjsrJfM6b5oXQ0T9n3YQlL+NEwjs9rztZVlim4CQoap42mpmcbMhO7u8xaVEsoS70g==" saltValue="TR4vr7EdzUpbBTeGLLAg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U9DpfEcthfdsznLeM/TQwD2K5hKVy3H/6/0VYgyEPV4zy/vu5BBr0KnayAoVPbdiO1fy/cmjIPVNnb4cLrutwQ==" saltValue="AuJ7Dm/RpIX+U48omRHB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jaUmL2EfBpXHK/PAFBIbRUG/NdN7PTYR2XcPBrbWphDsYW0ONFE/A1+jQedhOnoPmE8TJdwKfr8DQUJ8W+BuVA==" saltValue="xOaxqneN1lO1GJK0Ze5c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26.54</v>
      </c>
      <c r="G47" s="12">
        <v>25.86</v>
      </c>
      <c r="H47" s="12">
        <v>25.42</v>
      </c>
      <c r="I47" s="12">
        <v>24.86</v>
      </c>
      <c r="J47" s="13">
        <v>20.73</v>
      </c>
    </row>
    <row r="48" spans="2:10" ht="57.75" customHeight="1" x14ac:dyDescent="0.15">
      <c r="B48" s="14"/>
      <c r="C48" s="1200" t="s">
        <v>4</v>
      </c>
      <c r="D48" s="1200"/>
      <c r="E48" s="1201"/>
      <c r="F48" s="15">
        <v>2.72</v>
      </c>
      <c r="G48" s="16">
        <v>2.4300000000000002</v>
      </c>
      <c r="H48" s="16">
        <v>1.93</v>
      </c>
      <c r="I48" s="16">
        <v>2.0699999999999998</v>
      </c>
      <c r="J48" s="17">
        <v>2.59</v>
      </c>
    </row>
    <row r="49" spans="2:10" ht="57.75" customHeight="1" thickBot="1" x14ac:dyDescent="0.2">
      <c r="B49" s="18"/>
      <c r="C49" s="1202" t="s">
        <v>5</v>
      </c>
      <c r="D49" s="1202"/>
      <c r="E49" s="1203"/>
      <c r="F49" s="19">
        <v>9.0299999999999994</v>
      </c>
      <c r="G49" s="20">
        <v>6.87</v>
      </c>
      <c r="H49" s="20">
        <v>8.1199999999999992</v>
      </c>
      <c r="I49" s="20">
        <v>5.73</v>
      </c>
      <c r="J49" s="21" t="s">
        <v>553</v>
      </c>
    </row>
    <row r="50" spans="2:10" ht="13.5" customHeight="1" x14ac:dyDescent="0.15"/>
  </sheetData>
  <sheetProtection algorithmName="SHA-512" hashValue="3fH6mYh4hXvWl7ze6q77mxqHNBfVQjLV5nD2lmPBuu4ph+rH7+BKaeRuhe4cItxy5rQFZ0J3or3HDskr1IVC9w==" saltValue="ugVYpRwI3rbZTnMsFUBc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554</v>
      </c>
      <c r="D34" s="1210"/>
      <c r="E34" s="1211"/>
      <c r="F34" s="32">
        <v>3.96</v>
      </c>
      <c r="G34" s="33">
        <v>3.39</v>
      </c>
      <c r="H34" s="33">
        <v>4.3499999999999996</v>
      </c>
      <c r="I34" s="33">
        <v>5.23</v>
      </c>
      <c r="J34" s="34">
        <v>5.84</v>
      </c>
      <c r="K34" s="22"/>
      <c r="L34" s="22"/>
      <c r="M34" s="22"/>
      <c r="N34" s="22"/>
      <c r="O34" s="22"/>
      <c r="P34" s="22"/>
    </row>
    <row r="35" spans="1:16" ht="39" customHeight="1" x14ac:dyDescent="0.15">
      <c r="A35" s="22"/>
      <c r="B35" s="35"/>
      <c r="C35" s="1204" t="s">
        <v>555</v>
      </c>
      <c r="D35" s="1205"/>
      <c r="E35" s="1206"/>
      <c r="F35" s="36">
        <v>0.37</v>
      </c>
      <c r="G35" s="37">
        <v>0.28000000000000003</v>
      </c>
      <c r="H35" s="37">
        <v>1.01</v>
      </c>
      <c r="I35" s="37">
        <v>1.34</v>
      </c>
      <c r="J35" s="38">
        <v>5.71</v>
      </c>
      <c r="K35" s="22"/>
      <c r="L35" s="22"/>
      <c r="M35" s="22"/>
      <c r="N35" s="22"/>
      <c r="O35" s="22"/>
      <c r="P35" s="22"/>
    </row>
    <row r="36" spans="1:16" ht="39" customHeight="1" x14ac:dyDescent="0.15">
      <c r="A36" s="22"/>
      <c r="B36" s="35"/>
      <c r="C36" s="1204" t="s">
        <v>556</v>
      </c>
      <c r="D36" s="1205"/>
      <c r="E36" s="1206"/>
      <c r="F36" s="36">
        <v>2.72</v>
      </c>
      <c r="G36" s="37">
        <v>2.4300000000000002</v>
      </c>
      <c r="H36" s="37">
        <v>1.92</v>
      </c>
      <c r="I36" s="37">
        <v>2.06</v>
      </c>
      <c r="J36" s="38">
        <v>2.58</v>
      </c>
      <c r="K36" s="22"/>
      <c r="L36" s="22"/>
      <c r="M36" s="22"/>
      <c r="N36" s="22"/>
      <c r="O36" s="22"/>
      <c r="P36" s="22"/>
    </row>
    <row r="37" spans="1:16" ht="39" customHeight="1" x14ac:dyDescent="0.15">
      <c r="A37" s="22"/>
      <c r="B37" s="35"/>
      <c r="C37" s="1204" t="s">
        <v>557</v>
      </c>
      <c r="D37" s="1205"/>
      <c r="E37" s="1206"/>
      <c r="F37" s="36">
        <v>0.14000000000000001</v>
      </c>
      <c r="G37" s="37">
        <v>0.27</v>
      </c>
      <c r="H37" s="37">
        <v>0.22</v>
      </c>
      <c r="I37" s="37">
        <v>0.26</v>
      </c>
      <c r="J37" s="38">
        <v>0.28000000000000003</v>
      </c>
      <c r="K37" s="22"/>
      <c r="L37" s="22"/>
      <c r="M37" s="22"/>
      <c r="N37" s="22"/>
      <c r="O37" s="22"/>
      <c r="P37" s="22"/>
    </row>
    <row r="38" spans="1:16" ht="39" customHeight="1" x14ac:dyDescent="0.15">
      <c r="A38" s="22"/>
      <c r="B38" s="35"/>
      <c r="C38" s="1204" t="s">
        <v>558</v>
      </c>
      <c r="D38" s="1205"/>
      <c r="E38" s="1206"/>
      <c r="F38" s="36">
        <v>0.27</v>
      </c>
      <c r="G38" s="37">
        <v>0.32</v>
      </c>
      <c r="H38" s="37">
        <v>0.25</v>
      </c>
      <c r="I38" s="37">
        <v>0.37</v>
      </c>
      <c r="J38" s="38">
        <v>0.19</v>
      </c>
      <c r="K38" s="22"/>
      <c r="L38" s="22"/>
      <c r="M38" s="22"/>
      <c r="N38" s="22"/>
      <c r="O38" s="22"/>
      <c r="P38" s="22"/>
    </row>
    <row r="39" spans="1:16" ht="39" customHeight="1" x14ac:dyDescent="0.15">
      <c r="A39" s="22"/>
      <c r="B39" s="35"/>
      <c r="C39" s="1204" t="s">
        <v>559</v>
      </c>
      <c r="D39" s="1205"/>
      <c r="E39" s="1206"/>
      <c r="F39" s="36">
        <v>0.13</v>
      </c>
      <c r="G39" s="37">
        <v>0.14000000000000001</v>
      </c>
      <c r="H39" s="37">
        <v>0.11</v>
      </c>
      <c r="I39" s="37">
        <v>0.17</v>
      </c>
      <c r="J39" s="38">
        <v>0.18</v>
      </c>
      <c r="K39" s="22"/>
      <c r="L39" s="22"/>
      <c r="M39" s="22"/>
      <c r="N39" s="22"/>
      <c r="O39" s="22"/>
      <c r="P39" s="22"/>
    </row>
    <row r="40" spans="1:16" ht="39" customHeight="1" x14ac:dyDescent="0.15">
      <c r="A40" s="22"/>
      <c r="B40" s="35"/>
      <c r="C40" s="1204" t="s">
        <v>560</v>
      </c>
      <c r="D40" s="1205"/>
      <c r="E40" s="1206"/>
      <c r="F40" s="36">
        <v>0.04</v>
      </c>
      <c r="G40" s="37">
        <v>0.05</v>
      </c>
      <c r="H40" s="37">
        <v>7.0000000000000007E-2</v>
      </c>
      <c r="I40" s="37">
        <v>0.03</v>
      </c>
      <c r="J40" s="38">
        <v>0.08</v>
      </c>
      <c r="K40" s="22"/>
      <c r="L40" s="22"/>
      <c r="M40" s="22"/>
      <c r="N40" s="22"/>
      <c r="O40" s="22"/>
      <c r="P40" s="22"/>
    </row>
    <row r="41" spans="1:16" ht="39" customHeight="1" x14ac:dyDescent="0.15">
      <c r="A41" s="22"/>
      <c r="B41" s="35"/>
      <c r="C41" s="1204" t="s">
        <v>561</v>
      </c>
      <c r="D41" s="1205"/>
      <c r="E41" s="1206"/>
      <c r="F41" s="36">
        <v>0.01</v>
      </c>
      <c r="G41" s="37">
        <v>0.01</v>
      </c>
      <c r="H41" s="37">
        <v>0</v>
      </c>
      <c r="I41" s="37">
        <v>0.02</v>
      </c>
      <c r="J41" s="38">
        <v>0.02</v>
      </c>
      <c r="K41" s="22"/>
      <c r="L41" s="22"/>
      <c r="M41" s="22"/>
      <c r="N41" s="22"/>
      <c r="O41" s="22"/>
      <c r="P41" s="22"/>
    </row>
    <row r="42" spans="1:16" ht="39" customHeight="1" x14ac:dyDescent="0.15">
      <c r="A42" s="22"/>
      <c r="B42" s="39"/>
      <c r="C42" s="1204" t="s">
        <v>562</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563</v>
      </c>
      <c r="D43" s="1208"/>
      <c r="E43" s="1209"/>
      <c r="F43" s="41">
        <v>0.03</v>
      </c>
      <c r="G43" s="42">
        <v>0</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ndUqPDZOY7z6srK1iFt9Rq1c688KXi8bWQf5Cr2iZqS5OHnxtssgxsbR1coeNSRrZ3Vf9+6DQv0bhBlbtrXg==" saltValue="jN6s7taM+AeUTDepbdDR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1780</v>
      </c>
      <c r="L45" s="60">
        <v>1812</v>
      </c>
      <c r="M45" s="60">
        <v>1904</v>
      </c>
      <c r="N45" s="60">
        <v>1786</v>
      </c>
      <c r="O45" s="61">
        <v>1636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506</v>
      </c>
      <c r="L46" s="64" t="s">
        <v>506</v>
      </c>
      <c r="M46" s="64" t="s">
        <v>506</v>
      </c>
      <c r="N46" s="64" t="s">
        <v>506</v>
      </c>
      <c r="O46" s="65" t="s">
        <v>506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506</v>
      </c>
      <c r="L47" s="64" t="s">
        <v>506</v>
      </c>
      <c r="M47" s="64" t="s">
        <v>506</v>
      </c>
      <c r="N47" s="64" t="s">
        <v>506</v>
      </c>
      <c r="O47" s="65" t="s">
        <v>506</v>
      </c>
      <c r="P47" s="48"/>
      <c r="Q47" s="48"/>
      <c r="R47" s="48"/>
      <c r="S47" s="48"/>
      <c r="T47" s="48"/>
      <c r="U47" s="48"/>
    </row>
    <row r="48" spans="1:21" ht="30.75" customHeight="1" x14ac:dyDescent="0.15">
      <c r="A48" s="48"/>
      <c r="B48" s="1232"/>
      <c r="C48" s="1233"/>
      <c r="D48" s="62"/>
      <c r="E48" s="1214" t="s">
        <v>15</v>
      </c>
      <c r="F48" s="1214"/>
      <c r="G48" s="1214"/>
      <c r="H48" s="1214"/>
      <c r="I48" s="1214"/>
      <c r="J48" s="1215"/>
      <c r="K48" s="63">
        <v>651</v>
      </c>
      <c r="L48" s="64">
        <v>651</v>
      </c>
      <c r="M48" s="64">
        <v>740</v>
      </c>
      <c r="N48" s="64">
        <v>799</v>
      </c>
      <c r="O48" s="65">
        <v>757</v>
      </c>
      <c r="P48" s="48"/>
      <c r="Q48" s="48"/>
      <c r="R48" s="48"/>
      <c r="S48" s="48"/>
      <c r="T48" s="48"/>
      <c r="U48" s="48"/>
    </row>
    <row r="49" spans="1:21" ht="30.75" customHeight="1" x14ac:dyDescent="0.15">
      <c r="A49" s="48"/>
      <c r="B49" s="1232"/>
      <c r="C49" s="1233"/>
      <c r="D49" s="62"/>
      <c r="E49" s="1214" t="s">
        <v>16</v>
      </c>
      <c r="F49" s="1214"/>
      <c r="G49" s="1214"/>
      <c r="H49" s="1214"/>
      <c r="I49" s="1214"/>
      <c r="J49" s="1215"/>
      <c r="K49" s="63">
        <v>30</v>
      </c>
      <c r="L49" s="64">
        <v>12</v>
      </c>
      <c r="M49" s="64">
        <v>13</v>
      </c>
      <c r="N49" s="64">
        <v>9</v>
      </c>
      <c r="O49" s="65">
        <v>9</v>
      </c>
      <c r="P49" s="48"/>
      <c r="Q49" s="48"/>
      <c r="R49" s="48"/>
      <c r="S49" s="48"/>
      <c r="T49" s="48"/>
      <c r="U49" s="48"/>
    </row>
    <row r="50" spans="1:21" ht="30.75" customHeight="1" x14ac:dyDescent="0.15">
      <c r="A50" s="48"/>
      <c r="B50" s="1232"/>
      <c r="C50" s="1233"/>
      <c r="D50" s="62"/>
      <c r="E50" s="1214" t="s">
        <v>17</v>
      </c>
      <c r="F50" s="1214"/>
      <c r="G50" s="1214"/>
      <c r="H50" s="1214"/>
      <c r="I50" s="1214"/>
      <c r="J50" s="1215"/>
      <c r="K50" s="63">
        <v>5</v>
      </c>
      <c r="L50" s="64">
        <v>5</v>
      </c>
      <c r="M50" s="64">
        <v>4</v>
      </c>
      <c r="N50" s="64" t="s">
        <v>506</v>
      </c>
      <c r="O50" s="65" t="s">
        <v>506</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506</v>
      </c>
      <c r="L51" s="64" t="s">
        <v>506</v>
      </c>
      <c r="M51" s="64" t="s">
        <v>506</v>
      </c>
      <c r="N51" s="64" t="s">
        <v>506</v>
      </c>
      <c r="O51" s="65" t="s">
        <v>506</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1742</v>
      </c>
      <c r="L52" s="64">
        <v>1798</v>
      </c>
      <c r="M52" s="64">
        <v>1877</v>
      </c>
      <c r="N52" s="64">
        <v>1884</v>
      </c>
      <c r="O52" s="65">
        <v>1860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724</v>
      </c>
      <c r="L53" s="69">
        <v>682</v>
      </c>
      <c r="M53" s="69">
        <v>784</v>
      </c>
      <c r="N53" s="69">
        <v>710</v>
      </c>
      <c r="O53" s="70">
        <v>542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592</v>
      </c>
      <c r="L57" s="84" t="s">
        <v>592</v>
      </c>
      <c r="M57" s="84" t="s">
        <v>592</v>
      </c>
      <c r="N57" s="84" t="s">
        <v>592</v>
      </c>
      <c r="O57" s="85" t="s">
        <v>592</v>
      </c>
    </row>
    <row r="58" spans="1:21" ht="31.5" customHeight="1" thickBot="1" x14ac:dyDescent="0.2">
      <c r="B58" s="1222"/>
      <c r="C58" s="1223"/>
      <c r="D58" s="1227" t="s">
        <v>27</v>
      </c>
      <c r="E58" s="1228"/>
      <c r="F58" s="1228"/>
      <c r="G58" s="1228"/>
      <c r="H58" s="1228"/>
      <c r="I58" s="1228"/>
      <c r="J58" s="1229"/>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ial0v15uNfkhqe9Mt1PkQFiZ8bwu4Hx+i2WpzeDmp49G2/Gv1MG/H5VSiUtBFHHQYFd/cL+zDBeCSfgxtM/9Q==" saltValue="gvSZkGAqAX+5Indbb+uD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50" t="s">
        <v>30</v>
      </c>
      <c r="C41" s="1251"/>
      <c r="D41" s="102"/>
      <c r="E41" s="1252" t="s">
        <v>31</v>
      </c>
      <c r="F41" s="1252"/>
      <c r="G41" s="1252"/>
      <c r="H41" s="1253"/>
      <c r="I41" s="103">
        <v>18400</v>
      </c>
      <c r="J41" s="104">
        <v>17382</v>
      </c>
      <c r="K41" s="104">
        <v>16205</v>
      </c>
      <c r="L41" s="104">
        <v>15126</v>
      </c>
      <c r="M41" s="105">
        <v>14478</v>
      </c>
    </row>
    <row r="42" spans="2:13" ht="27.75" customHeight="1" x14ac:dyDescent="0.15">
      <c r="B42" s="1240"/>
      <c r="C42" s="1241"/>
      <c r="D42" s="106"/>
      <c r="E42" s="1244" t="s">
        <v>32</v>
      </c>
      <c r="F42" s="1244"/>
      <c r="G42" s="1244"/>
      <c r="H42" s="1245"/>
      <c r="I42" s="107">
        <v>8</v>
      </c>
      <c r="J42" s="108">
        <v>4</v>
      </c>
      <c r="K42" s="108" t="s">
        <v>506</v>
      </c>
      <c r="L42" s="108" t="s">
        <v>506</v>
      </c>
      <c r="M42" s="109" t="s">
        <v>506</v>
      </c>
    </row>
    <row r="43" spans="2:13" ht="27.75" customHeight="1" x14ac:dyDescent="0.15">
      <c r="B43" s="1240"/>
      <c r="C43" s="1241"/>
      <c r="D43" s="106"/>
      <c r="E43" s="1244" t="s">
        <v>33</v>
      </c>
      <c r="F43" s="1244"/>
      <c r="G43" s="1244"/>
      <c r="H43" s="1245"/>
      <c r="I43" s="107">
        <v>12741</v>
      </c>
      <c r="J43" s="108">
        <v>12562</v>
      </c>
      <c r="K43" s="108">
        <v>12198</v>
      </c>
      <c r="L43" s="108">
        <v>12419</v>
      </c>
      <c r="M43" s="109">
        <v>12461</v>
      </c>
    </row>
    <row r="44" spans="2:13" ht="27.75" customHeight="1" x14ac:dyDescent="0.15">
      <c r="B44" s="1240"/>
      <c r="C44" s="1241"/>
      <c r="D44" s="106"/>
      <c r="E44" s="1244" t="s">
        <v>34</v>
      </c>
      <c r="F44" s="1244"/>
      <c r="G44" s="1244"/>
      <c r="H44" s="1245"/>
      <c r="I44" s="107">
        <v>43</v>
      </c>
      <c r="J44" s="108">
        <v>43</v>
      </c>
      <c r="K44" s="108">
        <v>30</v>
      </c>
      <c r="L44" s="108">
        <v>22</v>
      </c>
      <c r="M44" s="109">
        <v>13</v>
      </c>
    </row>
    <row r="45" spans="2:13" ht="27.75" customHeight="1" x14ac:dyDescent="0.15">
      <c r="B45" s="1240"/>
      <c r="C45" s="1241"/>
      <c r="D45" s="106"/>
      <c r="E45" s="1244" t="s">
        <v>35</v>
      </c>
      <c r="F45" s="1244"/>
      <c r="G45" s="1244"/>
      <c r="H45" s="1245"/>
      <c r="I45" s="107">
        <v>1992</v>
      </c>
      <c r="J45" s="108">
        <v>1831</v>
      </c>
      <c r="K45" s="108">
        <v>1726</v>
      </c>
      <c r="L45" s="108">
        <v>1627</v>
      </c>
      <c r="M45" s="109">
        <v>1586</v>
      </c>
    </row>
    <row r="46" spans="2:13" ht="27.75" customHeight="1" x14ac:dyDescent="0.15">
      <c r="B46" s="1240"/>
      <c r="C46" s="1241"/>
      <c r="D46" s="110"/>
      <c r="E46" s="1244" t="s">
        <v>36</v>
      </c>
      <c r="F46" s="1244"/>
      <c r="G46" s="1244"/>
      <c r="H46" s="1245"/>
      <c r="I46" s="107" t="s">
        <v>506</v>
      </c>
      <c r="J46" s="108" t="s">
        <v>506</v>
      </c>
      <c r="K46" s="108" t="s">
        <v>506</v>
      </c>
      <c r="L46" s="108" t="s">
        <v>506</v>
      </c>
      <c r="M46" s="109" t="s">
        <v>506</v>
      </c>
    </row>
    <row r="47" spans="2:13" ht="27.75" customHeight="1" x14ac:dyDescent="0.15">
      <c r="B47" s="1240"/>
      <c r="C47" s="1241"/>
      <c r="D47" s="111"/>
      <c r="E47" s="1254" t="s">
        <v>37</v>
      </c>
      <c r="F47" s="1255"/>
      <c r="G47" s="1255"/>
      <c r="H47" s="1256"/>
      <c r="I47" s="107" t="s">
        <v>506</v>
      </c>
      <c r="J47" s="108" t="s">
        <v>506</v>
      </c>
      <c r="K47" s="108" t="s">
        <v>506</v>
      </c>
      <c r="L47" s="108" t="s">
        <v>506</v>
      </c>
      <c r="M47" s="109" t="s">
        <v>506</v>
      </c>
    </row>
    <row r="48" spans="2:13" ht="27.75" customHeight="1" x14ac:dyDescent="0.15">
      <c r="B48" s="1240"/>
      <c r="C48" s="1241"/>
      <c r="D48" s="106"/>
      <c r="E48" s="1244" t="s">
        <v>38</v>
      </c>
      <c r="F48" s="1244"/>
      <c r="G48" s="1244"/>
      <c r="H48" s="1245"/>
      <c r="I48" s="107" t="s">
        <v>506</v>
      </c>
      <c r="J48" s="108" t="s">
        <v>506</v>
      </c>
      <c r="K48" s="108" t="s">
        <v>506</v>
      </c>
      <c r="L48" s="108" t="s">
        <v>506</v>
      </c>
      <c r="M48" s="109" t="s">
        <v>506</v>
      </c>
    </row>
    <row r="49" spans="2:13" ht="27.75" customHeight="1" x14ac:dyDescent="0.15">
      <c r="B49" s="1242"/>
      <c r="C49" s="1243"/>
      <c r="D49" s="106"/>
      <c r="E49" s="1244" t="s">
        <v>39</v>
      </c>
      <c r="F49" s="1244"/>
      <c r="G49" s="1244"/>
      <c r="H49" s="1245"/>
      <c r="I49" s="107" t="s">
        <v>506</v>
      </c>
      <c r="J49" s="108" t="s">
        <v>506</v>
      </c>
      <c r="K49" s="108" t="s">
        <v>506</v>
      </c>
      <c r="L49" s="108" t="s">
        <v>506</v>
      </c>
      <c r="M49" s="109" t="s">
        <v>506</v>
      </c>
    </row>
    <row r="50" spans="2:13" ht="27.75" customHeight="1" x14ac:dyDescent="0.15">
      <c r="B50" s="1238" t="s">
        <v>40</v>
      </c>
      <c r="C50" s="1239"/>
      <c r="D50" s="112"/>
      <c r="E50" s="1244" t="s">
        <v>41</v>
      </c>
      <c r="F50" s="1244"/>
      <c r="G50" s="1244"/>
      <c r="H50" s="1245"/>
      <c r="I50" s="107">
        <v>3488</v>
      </c>
      <c r="J50" s="108">
        <v>3474</v>
      </c>
      <c r="K50" s="108">
        <v>3486</v>
      </c>
      <c r="L50" s="108">
        <v>3437</v>
      </c>
      <c r="M50" s="109">
        <v>3236</v>
      </c>
    </row>
    <row r="51" spans="2:13" ht="27.75" customHeight="1" x14ac:dyDescent="0.15">
      <c r="B51" s="1240"/>
      <c r="C51" s="1241"/>
      <c r="D51" s="106"/>
      <c r="E51" s="1244" t="s">
        <v>42</v>
      </c>
      <c r="F51" s="1244"/>
      <c r="G51" s="1244"/>
      <c r="H51" s="1245"/>
      <c r="I51" s="107">
        <v>363</v>
      </c>
      <c r="J51" s="108">
        <v>324</v>
      </c>
      <c r="K51" s="108">
        <v>265</v>
      </c>
      <c r="L51" s="108">
        <v>218</v>
      </c>
      <c r="M51" s="109">
        <v>203</v>
      </c>
    </row>
    <row r="52" spans="2:13" ht="27.75" customHeight="1" x14ac:dyDescent="0.15">
      <c r="B52" s="1242"/>
      <c r="C52" s="1243"/>
      <c r="D52" s="106"/>
      <c r="E52" s="1244" t="s">
        <v>43</v>
      </c>
      <c r="F52" s="1244"/>
      <c r="G52" s="1244"/>
      <c r="H52" s="1245"/>
      <c r="I52" s="107">
        <v>21618</v>
      </c>
      <c r="J52" s="108">
        <v>21239</v>
      </c>
      <c r="K52" s="108">
        <v>20657</v>
      </c>
      <c r="L52" s="108">
        <v>20188</v>
      </c>
      <c r="M52" s="109">
        <v>19358</v>
      </c>
    </row>
    <row r="53" spans="2:13" ht="27.75" customHeight="1" thickBot="1" x14ac:dyDescent="0.2">
      <c r="B53" s="1246" t="s">
        <v>21</v>
      </c>
      <c r="C53" s="1247"/>
      <c r="D53" s="113"/>
      <c r="E53" s="1248" t="s">
        <v>44</v>
      </c>
      <c r="F53" s="1248"/>
      <c r="G53" s="1248"/>
      <c r="H53" s="1249"/>
      <c r="I53" s="114">
        <v>7714</v>
      </c>
      <c r="J53" s="115">
        <v>6784</v>
      </c>
      <c r="K53" s="115">
        <v>5752</v>
      </c>
      <c r="L53" s="115">
        <v>5350</v>
      </c>
      <c r="M53" s="116">
        <v>5740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4iyp0xA0iAKUdBTk2+WWZtnOBfTvlWSPLSo/mFgUUWKv4U1JgQb3hnn4nxTSJ0UqqTfRAS6GgONmGDqBxEu8g==" saltValue="fCclIiZCQaSWB7IGRIx5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47</v>
      </c>
      <c r="D55" s="1265"/>
      <c r="E55" s="1266"/>
      <c r="F55" s="128">
        <v>2356</v>
      </c>
      <c r="G55" s="128">
        <v>2284</v>
      </c>
      <c r="H55" s="129">
        <v>1880</v>
      </c>
    </row>
    <row r="56" spans="2:8" ht="52.5" customHeight="1" x14ac:dyDescent="0.15">
      <c r="B56" s="130"/>
      <c r="C56" s="1267" t="s">
        <v>48</v>
      </c>
      <c r="D56" s="1267"/>
      <c r="E56" s="1268"/>
      <c r="F56" s="131">
        <v>54</v>
      </c>
      <c r="G56" s="131" t="s">
        <v>506</v>
      </c>
      <c r="H56" s="132" t="s">
        <v>506</v>
      </c>
    </row>
    <row r="57" spans="2:8" ht="53.25" customHeight="1" x14ac:dyDescent="0.15">
      <c r="B57" s="130"/>
      <c r="C57" s="1269" t="s">
        <v>49</v>
      </c>
      <c r="D57" s="1269"/>
      <c r="E57" s="1270"/>
      <c r="F57" s="133">
        <v>2444</v>
      </c>
      <c r="G57" s="133">
        <v>2448</v>
      </c>
      <c r="H57" s="134">
        <v>2644</v>
      </c>
    </row>
    <row r="58" spans="2:8" ht="45.75" customHeight="1" x14ac:dyDescent="0.15">
      <c r="B58" s="135"/>
      <c r="C58" s="1257" t="s">
        <v>586</v>
      </c>
      <c r="D58" s="1258"/>
      <c r="E58" s="1259"/>
      <c r="F58" s="136">
        <v>1616</v>
      </c>
      <c r="G58" s="136">
        <v>1567</v>
      </c>
      <c r="H58" s="137">
        <v>1549</v>
      </c>
    </row>
    <row r="59" spans="2:8" ht="45.75" customHeight="1" x14ac:dyDescent="0.15">
      <c r="B59" s="135"/>
      <c r="C59" s="1257" t="s">
        <v>587</v>
      </c>
      <c r="D59" s="1258"/>
      <c r="E59" s="1259"/>
      <c r="F59" s="136">
        <v>200</v>
      </c>
      <c r="G59" s="136">
        <v>250</v>
      </c>
      <c r="H59" s="137">
        <v>300</v>
      </c>
    </row>
    <row r="60" spans="2:8" ht="45.75" customHeight="1" x14ac:dyDescent="0.15">
      <c r="B60" s="135"/>
      <c r="C60" s="1257" t="s">
        <v>588</v>
      </c>
      <c r="D60" s="1258"/>
      <c r="E60" s="1259"/>
      <c r="F60" s="136">
        <v>76</v>
      </c>
      <c r="G60" s="136">
        <v>72</v>
      </c>
      <c r="H60" s="137">
        <v>292</v>
      </c>
    </row>
    <row r="61" spans="2:8" ht="45.75" customHeight="1" x14ac:dyDescent="0.15">
      <c r="B61" s="135"/>
      <c r="C61" s="1257" t="s">
        <v>589</v>
      </c>
      <c r="D61" s="1258"/>
      <c r="E61" s="1259"/>
      <c r="F61" s="136">
        <v>190</v>
      </c>
      <c r="G61" s="136">
        <v>190</v>
      </c>
      <c r="H61" s="137">
        <v>190</v>
      </c>
    </row>
    <row r="62" spans="2:8" ht="45.75" customHeight="1" thickBot="1" x14ac:dyDescent="0.2">
      <c r="B62" s="138"/>
      <c r="C62" s="1260" t="s">
        <v>590</v>
      </c>
      <c r="D62" s="1261"/>
      <c r="E62" s="1262"/>
      <c r="F62" s="139">
        <v>182</v>
      </c>
      <c r="G62" s="139">
        <v>182</v>
      </c>
      <c r="H62" s="140">
        <v>182</v>
      </c>
    </row>
    <row r="63" spans="2:8" ht="52.5" customHeight="1" thickBot="1" x14ac:dyDescent="0.2">
      <c r="B63" s="141"/>
      <c r="C63" s="1263" t="s">
        <v>50</v>
      </c>
      <c r="D63" s="1263"/>
      <c r="E63" s="1264"/>
      <c r="F63" s="142">
        <v>4855</v>
      </c>
      <c r="G63" s="142">
        <v>4733</v>
      </c>
      <c r="H63" s="143">
        <v>4525</v>
      </c>
    </row>
    <row r="64" spans="2:8" ht="15" customHeight="1" x14ac:dyDescent="0.15"/>
  </sheetData>
  <sheetProtection algorithmName="SHA-512" hashValue="fafaXSIUWsuWvyJgSNOdEOj/ufubdEdJUf1O+aJ5kAYMsuwk5/vhUUgUW+Rg3HkPabCCDibZuwl0PIEge2tO8A==" saltValue="vV5EAqmFVcibfDrTcXQ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161156</v>
      </c>
      <c r="E3" s="162"/>
      <c r="F3" s="163">
        <v>81768</v>
      </c>
      <c r="G3" s="164"/>
      <c r="H3" s="165"/>
    </row>
    <row r="4" spans="1:8" x14ac:dyDescent="0.15">
      <c r="A4" s="166"/>
      <c r="B4" s="167"/>
      <c r="C4" s="168"/>
      <c r="D4" s="169">
        <v>55370</v>
      </c>
      <c r="E4" s="170"/>
      <c r="F4" s="171">
        <v>37917</v>
      </c>
      <c r="G4" s="172"/>
      <c r="H4" s="173"/>
    </row>
    <row r="5" spans="1:8" x14ac:dyDescent="0.15">
      <c r="A5" s="154" t="s">
        <v>540</v>
      </c>
      <c r="B5" s="159"/>
      <c r="C5" s="160"/>
      <c r="D5" s="161">
        <v>80031</v>
      </c>
      <c r="E5" s="162"/>
      <c r="F5" s="163">
        <v>78864</v>
      </c>
      <c r="G5" s="164"/>
      <c r="H5" s="165"/>
    </row>
    <row r="6" spans="1:8" x14ac:dyDescent="0.15">
      <c r="A6" s="166"/>
      <c r="B6" s="167"/>
      <c r="C6" s="168"/>
      <c r="D6" s="169">
        <v>25936</v>
      </c>
      <c r="E6" s="170"/>
      <c r="F6" s="171">
        <v>46136</v>
      </c>
      <c r="G6" s="172"/>
      <c r="H6" s="173"/>
    </row>
    <row r="7" spans="1:8" x14ac:dyDescent="0.15">
      <c r="A7" s="154" t="s">
        <v>541</v>
      </c>
      <c r="B7" s="159"/>
      <c r="C7" s="160"/>
      <c r="D7" s="161">
        <v>75190</v>
      </c>
      <c r="E7" s="162"/>
      <c r="F7" s="163">
        <v>85042</v>
      </c>
      <c r="G7" s="164"/>
      <c r="H7" s="165"/>
    </row>
    <row r="8" spans="1:8" x14ac:dyDescent="0.15">
      <c r="A8" s="166"/>
      <c r="B8" s="167"/>
      <c r="C8" s="168"/>
      <c r="D8" s="169">
        <v>36829</v>
      </c>
      <c r="E8" s="170"/>
      <c r="F8" s="171">
        <v>50806</v>
      </c>
      <c r="G8" s="172"/>
      <c r="H8" s="173"/>
    </row>
    <row r="9" spans="1:8" x14ac:dyDescent="0.15">
      <c r="A9" s="154" t="s">
        <v>542</v>
      </c>
      <c r="B9" s="159"/>
      <c r="C9" s="160"/>
      <c r="D9" s="161">
        <v>51754</v>
      </c>
      <c r="E9" s="162"/>
      <c r="F9" s="163">
        <v>83774</v>
      </c>
      <c r="G9" s="164"/>
      <c r="H9" s="165"/>
    </row>
    <row r="10" spans="1:8" x14ac:dyDescent="0.15">
      <c r="A10" s="166"/>
      <c r="B10" s="167"/>
      <c r="C10" s="168"/>
      <c r="D10" s="169">
        <v>33493</v>
      </c>
      <c r="E10" s="170"/>
      <c r="F10" s="171">
        <v>52179</v>
      </c>
      <c r="G10" s="172"/>
      <c r="H10" s="173"/>
    </row>
    <row r="11" spans="1:8" x14ac:dyDescent="0.15">
      <c r="A11" s="154" t="s">
        <v>543</v>
      </c>
      <c r="B11" s="159"/>
      <c r="C11" s="160"/>
      <c r="D11" s="161">
        <v>62361</v>
      </c>
      <c r="E11" s="162"/>
      <c r="F11" s="163">
        <v>132981</v>
      </c>
      <c r="G11" s="164"/>
      <c r="H11" s="165"/>
    </row>
    <row r="12" spans="1:8" x14ac:dyDescent="0.15">
      <c r="A12" s="166"/>
      <c r="B12" s="167"/>
      <c r="C12" s="174"/>
      <c r="D12" s="169">
        <v>46997</v>
      </c>
      <c r="E12" s="170"/>
      <c r="F12" s="171">
        <v>56973</v>
      </c>
      <c r="G12" s="172"/>
      <c r="H12" s="173"/>
    </row>
    <row r="13" spans="1:8" x14ac:dyDescent="0.15">
      <c r="A13" s="154"/>
      <c r="B13" s="159"/>
      <c r="C13" s="175"/>
      <c r="D13" s="176">
        <v>86098</v>
      </c>
      <c r="E13" s="177"/>
      <c r="F13" s="178">
        <v>92486</v>
      </c>
      <c r="G13" s="179"/>
      <c r="H13" s="165"/>
    </row>
    <row r="14" spans="1:8" x14ac:dyDescent="0.15">
      <c r="A14" s="166"/>
      <c r="B14" s="167"/>
      <c r="C14" s="168"/>
      <c r="D14" s="169">
        <v>39725</v>
      </c>
      <c r="E14" s="170"/>
      <c r="F14" s="171">
        <v>48802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2.72</v>
      </c>
      <c r="C19" s="180">
        <f>ROUND(VALUE(SUBSTITUTE(実質収支比率等に係る経年分析!G$48,"▲","-")),2)</f>
        <v>2.4300000000000002</v>
      </c>
      <c r="D19" s="180">
        <f>ROUND(VALUE(SUBSTITUTE(実質収支比率等に係る経年分析!H$48,"▲","-")),2)</f>
        <v>1.93</v>
      </c>
      <c r="E19" s="180">
        <f>ROUND(VALUE(SUBSTITUTE(実質収支比率等に係る経年分析!I$48,"▲","-")),2)</f>
        <v>2.0699999999999998</v>
      </c>
      <c r="F19" s="180">
        <f>ROUND(VALUE(SUBSTITUTE(実質収支比率等に係る経年分析!J$48,"▲","-")),2)</f>
        <v>2.59</v>
      </c>
    </row>
    <row r="20" spans="1:11" x14ac:dyDescent="0.15">
      <c r="A20" s="180" t="s">
        <v>54</v>
      </c>
      <c r="B20" s="180">
        <f>ROUND(VALUE(SUBSTITUTE(実質収支比率等に係る経年分析!F$47,"▲","-")),2)</f>
        <v>26.54</v>
      </c>
      <c r="C20" s="180">
        <f>ROUND(VALUE(SUBSTITUTE(実質収支比率等に係る経年分析!G$47,"▲","-")),2)</f>
        <v>25.86</v>
      </c>
      <c r="D20" s="180">
        <f>ROUND(VALUE(SUBSTITUTE(実質収支比率等に係る経年分析!H$47,"▲","-")),2)</f>
        <v>25.42</v>
      </c>
      <c r="E20" s="180">
        <f>ROUND(VALUE(SUBSTITUTE(実質収支比率等に係る経年分析!I$47,"▲","-")),2)</f>
        <v>24.86</v>
      </c>
      <c r="F20" s="180">
        <f>ROUND(VALUE(SUBSTITUTE(実質収支比率等に係る経年分析!J$47,"▲","-")),2)</f>
        <v>20.73</v>
      </c>
    </row>
    <row r="21" spans="1:11" x14ac:dyDescent="0.15">
      <c r="A21" s="180" t="s">
        <v>55</v>
      </c>
      <c r="B21" s="180">
        <f>IF(ISNUMBER(VALUE(SUBSTITUTE(実質収支比率等に係る経年分析!F$49,"▲","-"))),ROUND(VALUE(SUBSTITUTE(実質収支比率等に係る経年分析!F$49,"▲","-")),2),NA())</f>
        <v>9.0299999999999994</v>
      </c>
      <c r="C21" s="180">
        <f>IF(ISNUMBER(VALUE(SUBSTITUTE(実質収支比率等に係る経年分析!G$49,"▲","-"))),ROUND(VALUE(SUBSTITUTE(実質収支比率等に係る経年分析!G$49,"▲","-")),2),NA())</f>
        <v>6.87</v>
      </c>
      <c r="D21" s="180">
        <f>IF(ISNUMBER(VALUE(SUBSTITUTE(実質収支比率等に係る経年分析!H$49,"▲","-"))),ROUND(VALUE(SUBSTITUTE(実質収支比率等に係る経年分析!H$49,"▲","-")),2),NA())</f>
        <v>8.1199999999999992</v>
      </c>
      <c r="E21" s="180">
        <f>IF(ISNUMBER(VALUE(SUBSTITUTE(実質収支比率等に係る経年分析!I$49,"▲","-"))),ROUND(VALUE(SUBSTITUTE(実質収支比率等に係る経年分析!I$49,"▲","-")),2),NA())</f>
        <v>5.73</v>
      </c>
      <c r="F21" s="180">
        <f>IF(ISNUMBER(VALUE(SUBSTITUTE(実質収支比率等に係る経年分析!J$49,"▲","-"))),ROUND(VALUE(SUBSTITUTE(実質収支比率等に係る経年分析!J$49,"▲","-")),2),NA())</f>
        <v>-3.96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国民健康保険事業特別会計施設勘定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2.4300000000000002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2.58</v>
      </c>
    </row>
    <row r="35" spans="1:16" x14ac:dyDescent="0.15">
      <c r="A35" s="181" t="str">
        <f>IF(連結実質赤字比率に係る赤字・黒字の構成分析!C$35="",NA(),連結実質赤字比率に係る赤字・黒字の構成分析!C$35)</f>
        <v>ガス事業会計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0.28000000000000003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4.3499999999999996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1742</v>
      </c>
      <c r="E42" s="182"/>
      <c r="F42" s="182"/>
      <c r="G42" s="182">
        <f>'実質公債費比率（分子）の構造'!L$52</f>
        <v>1798</v>
      </c>
      <c r="H42" s="182"/>
      <c r="I42" s="182"/>
      <c r="J42" s="182">
        <f>'実質公債費比率（分子）の構造'!M$52</f>
        <v>1877</v>
      </c>
      <c r="K42" s="182"/>
      <c r="L42" s="182"/>
      <c r="M42" s="182">
        <f>'実質公債費比率（分子）の構造'!N$52</f>
        <v>1884</v>
      </c>
      <c r="N42" s="182"/>
      <c r="O42" s="182"/>
      <c r="P42" s="182">
        <f>'実質公債費比率（分子）の構造'!O$52</f>
        <v>1860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v>
      </c>
      <c r="C44" s="182"/>
      <c r="D44" s="182"/>
      <c r="E44" s="182">
        <f>'実質公債費比率（分子）の構造'!L$50</f>
        <v>5</v>
      </c>
      <c r="F44" s="182"/>
      <c r="G44" s="182"/>
      <c r="H44" s="182">
        <f>'実質公債費比率（分子）の構造'!M$50</f>
        <v>4</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30</v>
      </c>
      <c r="C45" s="182"/>
      <c r="D45" s="182"/>
      <c r="E45" s="182">
        <f>'実質公債費比率（分子）の構造'!L$49</f>
        <v>12</v>
      </c>
      <c r="F45" s="182"/>
      <c r="G45" s="182"/>
      <c r="H45" s="182">
        <f>'実質公債費比率（分子）の構造'!M$49</f>
        <v>13</v>
      </c>
      <c r="I45" s="182"/>
      <c r="J45" s="182"/>
      <c r="K45" s="182">
        <f>'実質公債費比率（分子）の構造'!N$49</f>
        <v>9</v>
      </c>
      <c r="L45" s="182"/>
      <c r="M45" s="182"/>
      <c r="N45" s="182">
        <f>'実質公債費比率（分子）の構造'!O$49</f>
        <v>9</v>
      </c>
      <c r="O45" s="182"/>
      <c r="P45" s="182"/>
    </row>
    <row r="46" spans="1:16" x14ac:dyDescent="0.15">
      <c r="A46" s="182" t="s">
        <v>66</v>
      </c>
      <c r="B46" s="182">
        <f>'実質公債費比率（分子）の構造'!K$48</f>
        <v>651</v>
      </c>
      <c r="C46" s="182"/>
      <c r="D46" s="182"/>
      <c r="E46" s="182">
        <f>'実質公債費比率（分子）の構造'!L$48</f>
        <v>651</v>
      </c>
      <c r="F46" s="182"/>
      <c r="G46" s="182"/>
      <c r="H46" s="182">
        <f>'実質公債費比率（分子）の構造'!M$48</f>
        <v>740</v>
      </c>
      <c r="I46" s="182"/>
      <c r="J46" s="182"/>
      <c r="K46" s="182">
        <f>'実質公債費比率（分子）の構造'!N$48</f>
        <v>799</v>
      </c>
      <c r="L46" s="182"/>
      <c r="M46" s="182"/>
      <c r="N46" s="182">
        <f>'実質公債費比率（分子）の構造'!O$48</f>
        <v>757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1780</v>
      </c>
      <c r="C49" s="182"/>
      <c r="D49" s="182"/>
      <c r="E49" s="182">
        <f>'実質公債費比率（分子）の構造'!L$45</f>
        <v>1812</v>
      </c>
      <c r="F49" s="182"/>
      <c r="G49" s="182"/>
      <c r="H49" s="182">
        <f>'実質公債費比率（分子）の構造'!M$45</f>
        <v>1904</v>
      </c>
      <c r="I49" s="182"/>
      <c r="J49" s="182"/>
      <c r="K49" s="182">
        <f>'実質公債費比率（分子）の構造'!N$45</f>
        <v>1786</v>
      </c>
      <c r="L49" s="182"/>
      <c r="M49" s="182"/>
      <c r="N49" s="182">
        <f>'実質公債費比率（分子）の構造'!O$45</f>
        <v>1636</v>
      </c>
      <c r="O49" s="182"/>
      <c r="P49" s="182"/>
    </row>
    <row r="50" spans="1:16" x14ac:dyDescent="0.15">
      <c r="A50" s="182" t="s">
        <v>70</v>
      </c>
      <c r="B50" s="182" t="e">
        <f>NA()</f>
        <v>#N/A</v>
      </c>
      <c r="C50" s="182">
        <f>IF(ISNUMBER('実質公債費比率（分子）の構造'!K$53),'実質公債費比率（分子）の構造'!K$53,NA())</f>
        <v>724</v>
      </c>
      <c r="D50" s="182" t="e">
        <f>NA()</f>
        <v>#N/A</v>
      </c>
      <c r="E50" s="182" t="e">
        <f>NA()</f>
        <v>#N/A</v>
      </c>
      <c r="F50" s="182">
        <f>IF(ISNUMBER('実質公債費比率（分子）の構造'!L$53),'実質公債費比率（分子）の構造'!L$53,NA())</f>
        <v>682</v>
      </c>
      <c r="G50" s="182" t="e">
        <f>NA()</f>
        <v>#N/A</v>
      </c>
      <c r="H50" s="182" t="e">
        <f>NA()</f>
        <v>#N/A</v>
      </c>
      <c r="I50" s="182">
        <f>IF(ISNUMBER('実質公債費比率（分子）の構造'!M$53),'実質公債費比率（分子）の構造'!M$53,NA())</f>
        <v>784</v>
      </c>
      <c r="J50" s="182" t="e">
        <f>NA()</f>
        <v>#N/A</v>
      </c>
      <c r="K50" s="182" t="e">
        <f>NA()</f>
        <v>#N/A</v>
      </c>
      <c r="L50" s="182">
        <f>IF(ISNUMBER('実質公債費比率（分子）の構造'!N$53),'実質公債費比率（分子）の構造'!N$53,NA())</f>
        <v>710</v>
      </c>
      <c r="M50" s="182" t="e">
        <f>NA()</f>
        <v>#N/A</v>
      </c>
      <c r="N50" s="182" t="e">
        <f>NA()</f>
        <v>#N/A</v>
      </c>
      <c r="O50" s="182">
        <f>IF(ISNUMBER('実質公債費比率（分子）の構造'!O$53),'実質公債費比率（分子）の構造'!O$53,NA())</f>
        <v>542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21618</v>
      </c>
      <c r="E56" s="181"/>
      <c r="F56" s="181"/>
      <c r="G56" s="181">
        <f>'将来負担比率（分子）の構造'!J$52</f>
        <v>21239</v>
      </c>
      <c r="H56" s="181"/>
      <c r="I56" s="181"/>
      <c r="J56" s="181">
        <f>'将来負担比率（分子）の構造'!K$52</f>
        <v>20657</v>
      </c>
      <c r="K56" s="181"/>
      <c r="L56" s="181"/>
      <c r="M56" s="181">
        <f>'将来負担比率（分子）の構造'!L$52</f>
        <v>20188</v>
      </c>
      <c r="N56" s="181"/>
      <c r="O56" s="181"/>
      <c r="P56" s="181">
        <f>'将来負担比率（分子）の構造'!M$52</f>
        <v>19358</v>
      </c>
    </row>
    <row r="57" spans="1:16" x14ac:dyDescent="0.15">
      <c r="A57" s="181" t="s">
        <v>42</v>
      </c>
      <c r="B57" s="181"/>
      <c r="C57" s="181"/>
      <c r="D57" s="181">
        <f>'将来負担比率（分子）の構造'!I$51</f>
        <v>363</v>
      </c>
      <c r="E57" s="181"/>
      <c r="F57" s="181"/>
      <c r="G57" s="181">
        <f>'将来負担比率（分子）の構造'!J$51</f>
        <v>324</v>
      </c>
      <c r="H57" s="181"/>
      <c r="I57" s="181"/>
      <c r="J57" s="181">
        <f>'将来負担比率（分子）の構造'!K$51</f>
        <v>265</v>
      </c>
      <c r="K57" s="181"/>
      <c r="L57" s="181"/>
      <c r="M57" s="181">
        <f>'将来負担比率（分子）の構造'!L$51</f>
        <v>218</v>
      </c>
      <c r="N57" s="181"/>
      <c r="O57" s="181"/>
      <c r="P57" s="181">
        <f>'将来負担比率（分子）の構造'!M$51</f>
        <v>203</v>
      </c>
    </row>
    <row r="58" spans="1:16" x14ac:dyDescent="0.15">
      <c r="A58" s="181" t="s">
        <v>41</v>
      </c>
      <c r="B58" s="181"/>
      <c r="C58" s="181"/>
      <c r="D58" s="181">
        <f>'将来負担比率（分子）の構造'!I$50</f>
        <v>3488</v>
      </c>
      <c r="E58" s="181"/>
      <c r="F58" s="181"/>
      <c r="G58" s="181">
        <f>'将来負担比率（分子）の構造'!J$50</f>
        <v>3474</v>
      </c>
      <c r="H58" s="181"/>
      <c r="I58" s="181"/>
      <c r="J58" s="181">
        <f>'将来負担比率（分子）の構造'!K$50</f>
        <v>3486</v>
      </c>
      <c r="K58" s="181"/>
      <c r="L58" s="181"/>
      <c r="M58" s="181">
        <f>'将来負担比率（分子）の構造'!L$50</f>
        <v>3437</v>
      </c>
      <c r="N58" s="181"/>
      <c r="O58" s="181"/>
      <c r="P58" s="181">
        <f>'将来負担比率（分子）の構造'!M$50</f>
        <v>3236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1992</v>
      </c>
      <c r="C62" s="181"/>
      <c r="D62" s="181"/>
      <c r="E62" s="181">
        <f>'将来負担比率（分子）の構造'!J$45</f>
        <v>1831</v>
      </c>
      <c r="F62" s="181"/>
      <c r="G62" s="181"/>
      <c r="H62" s="181">
        <f>'将来負担比率（分子）の構造'!K$45</f>
        <v>1726</v>
      </c>
      <c r="I62" s="181"/>
      <c r="J62" s="181"/>
      <c r="K62" s="181">
        <f>'将来負担比率（分子）の構造'!L$45</f>
        <v>1627</v>
      </c>
      <c r="L62" s="181"/>
      <c r="M62" s="181"/>
      <c r="N62" s="181">
        <f>'将来負担比率（分子）の構造'!M$45</f>
        <v>1586</v>
      </c>
      <c r="O62" s="181"/>
      <c r="P62" s="181"/>
    </row>
    <row r="63" spans="1:16" x14ac:dyDescent="0.15">
      <c r="A63" s="181" t="s">
        <v>34</v>
      </c>
      <c r="B63" s="181">
        <f>'将来負担比率（分子）の構造'!I$44</f>
        <v>43</v>
      </c>
      <c r="C63" s="181"/>
      <c r="D63" s="181"/>
      <c r="E63" s="181">
        <f>'将来負担比率（分子）の構造'!J$44</f>
        <v>43</v>
      </c>
      <c r="F63" s="181"/>
      <c r="G63" s="181"/>
      <c r="H63" s="181">
        <f>'将来負担比率（分子）の構造'!K$44</f>
        <v>30</v>
      </c>
      <c r="I63" s="181"/>
      <c r="J63" s="181"/>
      <c r="K63" s="181">
        <f>'将来負担比率（分子）の構造'!L$44</f>
        <v>22</v>
      </c>
      <c r="L63" s="181"/>
      <c r="M63" s="181"/>
      <c r="N63" s="181">
        <f>'将来負担比率（分子）の構造'!M$44</f>
        <v>13</v>
      </c>
      <c r="O63" s="181"/>
      <c r="P63" s="181"/>
    </row>
    <row r="64" spans="1:16" x14ac:dyDescent="0.15">
      <c r="A64" s="181" t="s">
        <v>33</v>
      </c>
      <c r="B64" s="181">
        <f>'将来負担比率（分子）の構造'!I$43</f>
        <v>12741</v>
      </c>
      <c r="C64" s="181"/>
      <c r="D64" s="181"/>
      <c r="E64" s="181">
        <f>'将来負担比率（分子）の構造'!J$43</f>
        <v>12562</v>
      </c>
      <c r="F64" s="181"/>
      <c r="G64" s="181"/>
      <c r="H64" s="181">
        <f>'将来負担比率（分子）の構造'!K$43</f>
        <v>12198</v>
      </c>
      <c r="I64" s="181"/>
      <c r="J64" s="181"/>
      <c r="K64" s="181">
        <f>'将来負担比率（分子）の構造'!L$43</f>
        <v>12419</v>
      </c>
      <c r="L64" s="181"/>
      <c r="M64" s="181"/>
      <c r="N64" s="181">
        <f>'将来負担比率（分子）の構造'!M$43</f>
        <v>12461</v>
      </c>
      <c r="O64" s="181"/>
      <c r="P64" s="181"/>
    </row>
    <row r="65" spans="1:16" x14ac:dyDescent="0.15">
      <c r="A65" s="181" t="s">
        <v>32</v>
      </c>
      <c r="B65" s="181">
        <f>'将来負担比率（分子）の構造'!I$42</f>
        <v>8</v>
      </c>
      <c r="C65" s="181"/>
      <c r="D65" s="181"/>
      <c r="E65" s="181">
        <f>'将来負担比率（分子）の構造'!J$42</f>
        <v>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18400</v>
      </c>
      <c r="C66" s="181"/>
      <c r="D66" s="181"/>
      <c r="E66" s="181">
        <f>'将来負担比率（分子）の構造'!J$41</f>
        <v>17382</v>
      </c>
      <c r="F66" s="181"/>
      <c r="G66" s="181"/>
      <c r="H66" s="181">
        <f>'将来負担比率（分子）の構造'!K$41</f>
        <v>16205</v>
      </c>
      <c r="I66" s="181"/>
      <c r="J66" s="181"/>
      <c r="K66" s="181">
        <f>'将来負担比率（分子）の構造'!L$41</f>
        <v>15126</v>
      </c>
      <c r="L66" s="181"/>
      <c r="M66" s="181"/>
      <c r="N66" s="181">
        <f>'将来負担比率（分子）の構造'!M$41</f>
        <v>14478</v>
      </c>
      <c r="O66" s="181"/>
      <c r="P66" s="181"/>
    </row>
    <row r="67" spans="1:16" x14ac:dyDescent="0.15">
      <c r="A67" s="181" t="s">
        <v>74</v>
      </c>
      <c r="B67" s="181" t="e">
        <f>NA()</f>
        <v>#N/A</v>
      </c>
      <c r="C67" s="181">
        <f>IF(ISNUMBER('将来負担比率（分子）の構造'!I$53), IF('将来負担比率（分子）の構造'!I$53 &lt; 0, 0, '将来負担比率（分子）の構造'!I$53), NA())</f>
        <v>7714</v>
      </c>
      <c r="D67" s="181" t="e">
        <f>NA()</f>
        <v>#N/A</v>
      </c>
      <c r="E67" s="181" t="e">
        <f>NA()</f>
        <v>#N/A</v>
      </c>
      <c r="F67" s="181">
        <f>IF(ISNUMBER('将来負担比率（分子）の構造'!J$53), IF('将来負担比率（分子）の構造'!J$53 &lt; 0, 0, '将来負担比率（分子）の構造'!J$53), NA())</f>
        <v>6784</v>
      </c>
      <c r="G67" s="181" t="e">
        <f>NA()</f>
        <v>#N/A</v>
      </c>
      <c r="H67" s="181" t="e">
        <f>NA()</f>
        <v>#N/A</v>
      </c>
      <c r="I67" s="181">
        <f>IF(ISNUMBER('将来負担比率（分子）の構造'!K$53), IF('将来負担比率（分子）の構造'!K$53 &lt; 0, 0, '将来負担比率（分子）の構造'!K$53), NA())</f>
        <v>5752</v>
      </c>
      <c r="J67" s="181" t="e">
        <f>NA()</f>
        <v>#N/A</v>
      </c>
      <c r="K67" s="181" t="e">
        <f>NA()</f>
        <v>#N/A</v>
      </c>
      <c r="L67" s="181">
        <f>IF(ISNUMBER('将来負担比率（分子）の構造'!L$53), IF('将来負担比率（分子）の構造'!L$53 &lt; 0, 0, '将来負担比率（分子）の構造'!L$53), NA())</f>
        <v>5350</v>
      </c>
      <c r="M67" s="181" t="e">
        <f>NA()</f>
        <v>#N/A</v>
      </c>
      <c r="N67" s="181" t="e">
        <f>NA()</f>
        <v>#N/A</v>
      </c>
      <c r="O67" s="181">
        <f>IF(ISNUMBER('将来負担比率（分子）の構造'!M$53), IF('将来負担比率（分子）の構造'!M$53 &lt; 0, 0, '将来負担比率（分子）の構造'!M$53), NA())</f>
        <v>5740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2356</v>
      </c>
      <c r="C72" s="185">
        <f>基金残高に係る経年分析!G55</f>
        <v>2284</v>
      </c>
      <c r="D72" s="185">
        <f>基金残高に係る経年分析!H55</f>
        <v>1880</v>
      </c>
    </row>
    <row r="73" spans="1:16" x14ac:dyDescent="0.15">
      <c r="A73" s="184" t="s">
        <v>77</v>
      </c>
      <c r="B73" s="185">
        <f>基金残高に係る経年分析!F56</f>
        <v>54</v>
      </c>
      <c r="C73" s="185" t="str">
        <f>基金残高に係る経年分析!G56</f>
        <v>-</v>
      </c>
      <c r="D73" s="185" t="str">
        <f>基金残高に係る経年分析!H56</f>
        <v>-</v>
      </c>
    </row>
    <row r="74" spans="1:16" x14ac:dyDescent="0.15">
      <c r="A74" s="184" t="s">
        <v>78</v>
      </c>
      <c r="B74" s="185">
        <f>基金残高に係る経年分析!F57</f>
        <v>2444</v>
      </c>
      <c r="C74" s="185">
        <f>基金残高に係る経年分析!G57</f>
        <v>2448</v>
      </c>
      <c r="D74" s="185">
        <f>基金残高に係る経年分析!H57</f>
        <v>2644</v>
      </c>
    </row>
  </sheetData>
  <sheetProtection algorithmName="SHA-512" hashValue="KaEC5CMA+QBIU7O+6HBfhKxrTA/eW8ASY+/5dSbi9MMt8MQ7rXWu9Z0Grh85dVczL0puCWcqxMsK/9RED27W7Q==" saltValue="llL22zupj7wb00n+tOaP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2021-03-15T04:31:11Z</cp:lastPrinted>
  <dcterms:created xsi:type="dcterms:W3CDTF">2021-02-05T01:09:29Z</dcterms:created>
  <dcterms:modified xsi:type="dcterms:W3CDTF">2021-03-15T05:23:52Z</dcterms:modified>
  <cp:category/>
</cp:coreProperties>
</file>