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iterate="1" iterateCount="1" iterateDelta="0" calcOnSave="0"/>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<sst xmlns="http://schemas.openxmlformats.org/spreadsheetml/2006/main" count="218" uniqueCount="108">
  <si>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</si>
  <si>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</si>
  <si>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</si>
  <si>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</si>
  <si>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</si>
  <si>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</si>
  <si>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</si>
  <si>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</si>
  <si>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</si>
  <si>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</si>
  <si>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</si>
  <si>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</si>
  <si>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</si>
  <si>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</si>
  <si>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</si>
  <si>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</si>
  <si>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</si>
  <si>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</si>
  <si>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</si>
  <si>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</si>
  <si>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</si>
  <si>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</si>
  <si>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</si>
  <si>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</si>
  <si>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</si>
  <si>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</si>
  <si>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</si>
  <si>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</si>
  <si>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</si>
  <si>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</si>
  <si>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</si>
  <si>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</si>
  <si>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</si>
  <si>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</si>
  <si>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</si>
  <si>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</si>
  <si>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</si>
  <si>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</si>
  <si>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</si>
  <si>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</si>
  <si>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</si>
  <si>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</si>
  <si>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</si>
  <si>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</si>
  <si>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</si>
  <si>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</si>
  <si>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</si>
  <si>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</si>
  <si>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</si>
  <si>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</si>
  <si>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</si>
  <si>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</si>
  <si>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</si>
  <si>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</si>
  <si>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</si>
  <si>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</si>
  <si>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</si>
  <si>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</si>
  <si>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</si>
  <si>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</si>
  <si>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</si>
  <si>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</si>
  <si>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</si>
  <si>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</si>
  <si>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</si>
  <si>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</si>
  <si>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</si>
  <si>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</si>
  <si>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</si>
  <si>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</si>
  <si>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</si>
  <si>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</si>
  <si>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</si>
  <si>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</si>
  <si>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</si>
  <si>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</si>
  <si>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</si>
  <si>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</si>
  <si>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</si>
  <si>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</si>
  <si>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</si>
  <si>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</si>
  <si>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</si>
  <si>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</si>
  <si>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</si>
  <si>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</si>
  <si>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</si>
  <si>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</si>
  <si>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</si>
  <si>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</si>
  <si>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</si>
  <si>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</si>
  <si>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</si>
  <si>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にかほ市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</si>
  <si>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</si>
  <si>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</si>
  <si>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</si>
  <si>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</si>
  <si>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</si>
  <si>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</si>
  <si>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</si>
  <si>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</si>
  <si>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</si>
  <si>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</si>
  <si>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</si>
  <si>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２９年度からの上水道事業への経営統合に向けて、老朽化施設の更新を実施しながら、事業の効率化及び省力化を進めていきます。また、ライフラインとしての重要性を踏まえ、異常時の迅速な対応整備及び施設間における相互補完の体制を整えていく予定です。</t>
    <phoneticPr fontId="4"/>
  </si>
  <si>
    <t xml:space="preserve"> 老朽化による管路の更新については、平成元年から平成１９年まで行われた農業集落排水事業に伴う管路更新が実施されたため、一部を除いては更新が完了しております。残る一部の管路については、平成２９年度に更新を行う予定であります。</t>
    <phoneticPr fontId="4"/>
  </si>
  <si>
    <t xml:space="preserve"> 経営の健全性については、平成１９年度から平成２９年度での上水道への統合へ向けて、老朽化した施設の整備及び料金改定への取り組みを実施しております。施設整備費用の増加に伴い長期借入額が増加したため、①④⑤の項目については現在、経営の健全性が下降しておりますが、上水道への統合による料金改定を実施することから、財務基盤が強化され、健全性は向上する予定です。平成２７年度から大きく数値が乖離したのは、平成２２年に整備した事業の地方債償還金元金の据置期間終了に伴い、地方債償還金が増加したためです。
　効率性については、⑦施設利用率が高い水準で推移し、施設規模は適正な水準を維持しております。</t>
    <rPh sb="176" eb="178">
      <t>ヘイセイ</t>
    </rPh>
    <rPh sb="180" eb="181">
      <t>ネン</t>
    </rPh>
    <rPh sb="181" eb="182">
      <t>ド</t>
    </rPh>
    <rPh sb="184" eb="185">
      <t>オオ</t>
    </rPh>
    <rPh sb="187" eb="189">
      <t>スウチ</t>
    </rPh>
    <rPh sb="190" eb="192">
      <t>カイリ</t>
    </rPh>
    <rPh sb="197" eb="199">
      <t>ヘイセイ</t>
    </rPh>
    <rPh sb="201" eb="202">
      <t>ネン</t>
    </rPh>
    <rPh sb="203" eb="205">
      <t>セイビ</t>
    </rPh>
    <rPh sb="207" eb="209">
      <t>ジギョウ</t>
    </rPh>
    <rPh sb="210" eb="213">
      <t>チホウサイ</t>
    </rPh>
    <rPh sb="213" eb="216">
      <t>ショウカンキン</t>
    </rPh>
    <rPh sb="216" eb="218">
      <t>ガンキン</t>
    </rPh>
    <rPh sb="219" eb="221">
      <t>スエオキ</t>
    </rPh>
    <rPh sb="221" eb="223">
      <t>キカン</t>
    </rPh>
    <rPh sb="223" eb="225">
      <t>シュウリョウ</t>
    </rPh>
    <rPh sb="226" eb="227">
      <t>トモナ</t>
    </rPh>
    <rPh sb="229" eb="232">
      <t>チホウサイ</t>
    </rPh>
    <rPh sb="232" eb="235">
      <t>ショウカンキン</t>
    </rPh>
    <rPh sb="236" eb="238">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</si>
</sst>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617408"/>
        <c:axId val="756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75617408"/>
        <c:axId val="75619328"/>
      </c:lineChart>
      <c:dateAx>
        <c:axId val="75617408"/>
        <c:scaling>
          <c:orientation val="minMax"/>
        </c:scaling>
        <c:delete val="1"/>
        <c:axPos val="b"/>
        <c:numFmt formatCode="ge" sourceLinked="1"/>
        <c:majorTickMark val="none"/>
        <c:minorTickMark val="none"/>
        <c:tickLblPos val="none"/>
        <c:crossAx val="75619328"/>
        <c:crosses val="autoZero"/>
        <c:auto val="1"/>
        <c:lblOffset val="100"/>
        <c:baseTimeUnit val="years"/>
      </c:dateAx>
      <c:valAx>
        <c:axId val="756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97.56</c:v>
                </c:pt>
                <c:pt idx="1">
                  <c:v>99.78</c:v>
                </c:pt>
                <c:pt idx="2">
                  <c:v>102.95</c:v>
                </c:pt>
                <c:pt idx="3">
                  <c:v>89.39</c:v>
                </c:pt>
                <c:pt idx="4">
                  <c:v>99.15</c:v>
                </c:pt>
              </c:numCache>
            </c:numRef>
          </c:val>
        </c:ser>
        <c:dLbls>
          <c:showLegendKey val="0"/>
          <c:showVal val="0"/>
          <c:showCatName val="0"/>
          <c:showSerName val="0"/>
          <c:showPercent val="0"/>
          <c:showBubbleSize val="0"/>
        </c:dLbls>
        <c:gapWidth val="150"/>
        <c:axId val="76752384"/>
        <c:axId val="767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76752384"/>
        <c:axId val="76754304"/>
      </c:lineChart>
      <c:dateAx>
        <c:axId val="76752384"/>
        <c:scaling>
          <c:orientation val="minMax"/>
        </c:scaling>
        <c:delete val="1"/>
        <c:axPos val="b"/>
        <c:numFmt formatCode="ge" sourceLinked="1"/>
        <c:majorTickMark val="none"/>
        <c:minorTickMark val="none"/>
        <c:tickLblPos val="none"/>
        <c:crossAx val="76754304"/>
        <c:crosses val="autoZero"/>
        <c:auto val="1"/>
        <c:lblOffset val="100"/>
        <c:baseTimeUnit val="years"/>
      </c:dateAx>
      <c:valAx>
        <c:axId val="767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78.5</c:v>
                </c:pt>
                <c:pt idx="1">
                  <c:v>78.16</c:v>
                </c:pt>
                <c:pt idx="2">
                  <c:v>72.75</c:v>
                </c:pt>
                <c:pt idx="3">
                  <c:v>79.91</c:v>
                </c:pt>
                <c:pt idx="4">
                  <c:v>68.510000000000005</c:v>
                </c:pt>
              </c:numCache>
            </c:numRef>
          </c:val>
        </c:ser>
        <c:dLbls>
          <c:showLegendKey val="0"/>
          <c:showVal val="0"/>
          <c:showCatName val="0"/>
          <c:showSerName val="0"/>
          <c:showPercent val="0"/>
          <c:showBubbleSize val="0"/>
        </c:dLbls>
        <c:gapWidth val="150"/>
        <c:axId val="76805248"/>
        <c:axId val="7680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76805248"/>
        <c:axId val="76807168"/>
      </c:lineChart>
      <c:dateAx>
        <c:axId val="76805248"/>
        <c:scaling>
          <c:orientation val="minMax"/>
        </c:scaling>
        <c:delete val="1"/>
        <c:axPos val="b"/>
        <c:numFmt formatCode="ge" sourceLinked="1"/>
        <c:majorTickMark val="none"/>
        <c:minorTickMark val="none"/>
        <c:tickLblPos val="none"/>
        <c:crossAx val="76807168"/>
        <c:crosses val="autoZero"/>
        <c:auto val="1"/>
        <c:lblOffset val="100"/>
        <c:baseTimeUnit val="years"/>
      </c:dateAx>
      <c:valAx>
        <c:axId val="7680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0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86.09</c:v>
                </c:pt>
                <c:pt idx="1">
                  <c:v>76.569999999999993</c:v>
                </c:pt>
                <c:pt idx="2">
                  <c:v>64.5</c:v>
                </c:pt>
                <c:pt idx="3">
                  <c:v>67.930000000000007</c:v>
                </c:pt>
                <c:pt idx="4">
                  <c:v>60.52</c:v>
                </c:pt>
              </c:numCache>
            </c:numRef>
          </c:val>
        </c:ser>
        <c:dLbls>
          <c:showLegendKey val="0"/>
          <c:showVal val="0"/>
          <c:showCatName val="0"/>
          <c:showSerName val="0"/>
          <c:showPercent val="0"/>
          <c:showBubbleSize val="0"/>
        </c:dLbls>
        <c:gapWidth val="150"/>
        <c:axId val="75928320"/>
        <c:axId val="7593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75928320"/>
        <c:axId val="75930240"/>
      </c:lineChart>
      <c:dateAx>
        <c:axId val="75928320"/>
        <c:scaling>
          <c:orientation val="minMax"/>
        </c:scaling>
        <c:delete val="1"/>
        <c:axPos val="b"/>
        <c:numFmt formatCode="ge" sourceLinked="1"/>
        <c:majorTickMark val="none"/>
        <c:minorTickMark val="none"/>
        <c:tickLblPos val="none"/>
        <c:crossAx val="75930240"/>
        <c:crosses val="autoZero"/>
        <c:auto val="1"/>
        <c:lblOffset val="100"/>
        <c:baseTimeUnit val="years"/>
      </c:dateAx>
      <c:valAx>
        <c:axId val="759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628352"/>
        <c:axId val="7663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628352"/>
        <c:axId val="76630272"/>
      </c:lineChart>
      <c:dateAx>
        <c:axId val="76628352"/>
        <c:scaling>
          <c:orientation val="minMax"/>
        </c:scaling>
        <c:delete val="1"/>
        <c:axPos val="b"/>
        <c:numFmt formatCode="ge" sourceLinked="1"/>
        <c:majorTickMark val="none"/>
        <c:minorTickMark val="none"/>
        <c:tickLblPos val="none"/>
        <c:crossAx val="76630272"/>
        <c:crosses val="autoZero"/>
        <c:auto val="1"/>
        <c:lblOffset val="100"/>
        <c:baseTimeUnit val="years"/>
      </c:dateAx>
      <c:valAx>
        <c:axId val="7663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2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660736"/>
        <c:axId val="7666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660736"/>
        <c:axId val="76662656"/>
      </c:lineChart>
      <c:dateAx>
        <c:axId val="76660736"/>
        <c:scaling>
          <c:orientation val="minMax"/>
        </c:scaling>
        <c:delete val="1"/>
        <c:axPos val="b"/>
        <c:numFmt formatCode="ge" sourceLinked="1"/>
        <c:majorTickMark val="none"/>
        <c:minorTickMark val="none"/>
        <c:tickLblPos val="none"/>
        <c:crossAx val="76662656"/>
        <c:crosses val="autoZero"/>
        <c:auto val="1"/>
        <c:lblOffset val="100"/>
        <c:baseTimeUnit val="years"/>
      </c:dateAx>
      <c:valAx>
        <c:axId val="766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445568"/>
        <c:axId val="7645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445568"/>
        <c:axId val="76451840"/>
      </c:lineChart>
      <c:dateAx>
        <c:axId val="76445568"/>
        <c:scaling>
          <c:orientation val="minMax"/>
        </c:scaling>
        <c:delete val="1"/>
        <c:axPos val="b"/>
        <c:numFmt formatCode="ge" sourceLinked="1"/>
        <c:majorTickMark val="none"/>
        <c:minorTickMark val="none"/>
        <c:tickLblPos val="none"/>
        <c:crossAx val="76451840"/>
        <c:crosses val="autoZero"/>
        <c:auto val="1"/>
        <c:lblOffset val="100"/>
        <c:baseTimeUnit val="years"/>
      </c:dateAx>
      <c:valAx>
        <c:axId val="764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6490240"/>
        <c:axId val="7649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490240"/>
        <c:axId val="76492160"/>
      </c:lineChart>
      <c:dateAx>
        <c:axId val="76490240"/>
        <c:scaling>
          <c:orientation val="minMax"/>
        </c:scaling>
        <c:delete val="1"/>
        <c:axPos val="b"/>
        <c:numFmt formatCode="ge" sourceLinked="1"/>
        <c:majorTickMark val="none"/>
        <c:minorTickMark val="none"/>
        <c:tickLblPos val="none"/>
        <c:crossAx val="76492160"/>
        <c:crosses val="autoZero"/>
        <c:auto val="1"/>
        <c:lblOffset val="100"/>
        <c:baseTimeUnit val="years"/>
      </c:dateAx>
      <c:valAx>
        <c:axId val="7649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9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1583.37</c:v>
                </c:pt>
                <c:pt idx="1">
                  <c:v>1586.01</c:v>
                </c:pt>
                <c:pt idx="2">
                  <c:v>1688.28</c:v>
                </c:pt>
                <c:pt idx="3">
                  <c:v>1945.53</c:v>
                </c:pt>
                <c:pt idx="4">
                  <c:v>2927.16</c:v>
                </c:pt>
              </c:numCache>
            </c:numRef>
          </c:val>
        </c:ser>
        <c:dLbls>
          <c:showLegendKey val="0"/>
          <c:showVal val="0"/>
          <c:showCatName val="0"/>
          <c:showSerName val="0"/>
          <c:showPercent val="0"/>
          <c:showBubbleSize val="0"/>
        </c:dLbls>
        <c:gapWidth val="150"/>
        <c:axId val="76526336"/>
        <c:axId val="765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76526336"/>
        <c:axId val="76528256"/>
      </c:lineChart>
      <c:dateAx>
        <c:axId val="76526336"/>
        <c:scaling>
          <c:orientation val="minMax"/>
        </c:scaling>
        <c:delete val="1"/>
        <c:axPos val="b"/>
        <c:numFmt formatCode="ge" sourceLinked="1"/>
        <c:majorTickMark val="none"/>
        <c:minorTickMark val="none"/>
        <c:tickLblPos val="none"/>
        <c:crossAx val="76528256"/>
        <c:crosses val="autoZero"/>
        <c:auto val="1"/>
        <c:lblOffset val="100"/>
        <c:baseTimeUnit val="years"/>
      </c:dateAx>
      <c:valAx>
        <c:axId val="765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60.06</c:v>
                </c:pt>
                <c:pt idx="1">
                  <c:v>47.12</c:v>
                </c:pt>
                <c:pt idx="2">
                  <c:v>45.2</c:v>
                </c:pt>
                <c:pt idx="3">
                  <c:v>35.130000000000003</c:v>
                </c:pt>
                <c:pt idx="4">
                  <c:v>37.07</c:v>
                </c:pt>
              </c:numCache>
            </c:numRef>
          </c:val>
        </c:ser>
        <c:dLbls>
          <c:showLegendKey val="0"/>
          <c:showVal val="0"/>
          <c:showCatName val="0"/>
          <c:showSerName val="0"/>
          <c:showPercent val="0"/>
          <c:showBubbleSize val="0"/>
        </c:dLbls>
        <c:gapWidth val="150"/>
        <c:axId val="76544640"/>
        <c:axId val="766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76544640"/>
        <c:axId val="76698368"/>
      </c:lineChart>
      <c:dateAx>
        <c:axId val="76544640"/>
        <c:scaling>
          <c:orientation val="minMax"/>
        </c:scaling>
        <c:delete val="1"/>
        <c:axPos val="b"/>
        <c:numFmt formatCode="ge" sourceLinked="1"/>
        <c:majorTickMark val="none"/>
        <c:minorTickMark val="none"/>
        <c:tickLblPos val="none"/>
        <c:crossAx val="76698368"/>
        <c:crosses val="autoZero"/>
        <c:auto val="1"/>
        <c:lblOffset val="100"/>
        <c:baseTimeUnit val="years"/>
      </c:dateAx>
      <c:valAx>
        <c:axId val="766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109.1</c:v>
                </c:pt>
                <c:pt idx="1">
                  <c:v>139.61000000000001</c:v>
                </c:pt>
                <c:pt idx="2">
                  <c:v>147.91</c:v>
                </c:pt>
                <c:pt idx="3">
                  <c:v>194.16</c:v>
                </c:pt>
                <c:pt idx="4">
                  <c:v>188.09</c:v>
                </c:pt>
              </c:numCache>
            </c:numRef>
          </c:val>
        </c:ser>
        <c:dLbls>
          <c:showLegendKey val="0"/>
          <c:showVal val="0"/>
          <c:showCatName val="0"/>
          <c:showSerName val="0"/>
          <c:showPercent val="0"/>
          <c:showBubbleSize val="0"/>
        </c:dLbls>
        <c:gapWidth val="150"/>
        <c:axId val="76724096"/>
        <c:axId val="767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76724096"/>
        <c:axId val="76726272"/>
      </c:lineChart>
      <c:dateAx>
        <c:axId val="76724096"/>
        <c:scaling>
          <c:orientation val="minMax"/>
        </c:scaling>
        <c:delete val="1"/>
        <c:axPos val="b"/>
        <c:numFmt formatCode="ge" sourceLinked="1"/>
        <c:majorTickMark val="none"/>
        <c:minorTickMark val="none"/>
        <c:tickLblPos val="none"/>
        <c:crossAx val="76726272"/>
        <c:crosses val="autoZero"/>
        <c:auto val="1"/>
        <c:lblOffset val="100"/>
        <c:baseTimeUnit val="years"/>
      </c:dateAx>
      <c:valAx>
        <c:axId val="767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72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10" sqref="BL10:BM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秋田県　にかほ市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26009</v>
      </c>
      <c r="AJ8" s="74"/>
      <c r="AK8" s="74"/>
      <c r="AL8" s="74"/>
      <c r="AM8" s="74"/>
      <c r="AN8" s="74"/>
      <c r="AO8" s="74"/>
      <c r="AP8" s="75"/>
      <c r="AQ8" s="56">
        <f>データ!R6</f>
        <v>241.13</v>
      </c>
      <c r="AR8" s="56"/>
      <c r="AS8" s="56"/>
      <c r="AT8" s="56"/>
      <c r="AU8" s="56"/>
      <c r="AV8" s="56"/>
      <c r="AW8" s="56"/>
      <c r="AX8" s="56"/>
      <c r="AY8" s="56">
        <f>データ!S6</f>
        <v>107.86</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x14ac:dyDescent="0.15">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x14ac:dyDescent="0.15">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9.8000000000000007</v>
      </c>
      <c r="S10" s="56"/>
      <c r="T10" s="56"/>
      <c r="U10" s="56"/>
      <c r="V10" s="56"/>
      <c r="W10" s="56"/>
      <c r="X10" s="56"/>
      <c r="Y10" s="56"/>
      <c r="Z10" s="64">
        <f>データ!P6</f>
        <v>1533</v>
      </c>
      <c r="AA10" s="64"/>
      <c r="AB10" s="64"/>
      <c r="AC10" s="64"/>
      <c r="AD10" s="64"/>
      <c r="AE10" s="64"/>
      <c r="AF10" s="64"/>
      <c r="AG10" s="64"/>
      <c r="AH10" s="2"/>
      <c r="AI10" s="64">
        <f>データ!T6</f>
        <v>2530</v>
      </c>
      <c r="AJ10" s="64"/>
      <c r="AK10" s="64"/>
      <c r="AL10" s="64"/>
      <c r="AM10" s="64"/>
      <c r="AN10" s="64"/>
      <c r="AO10" s="64"/>
      <c r="AP10" s="64"/>
      <c r="AQ10" s="56">
        <f>データ!U6</f>
        <v>5.32</v>
      </c>
      <c r="AR10" s="56"/>
      <c r="AS10" s="56"/>
      <c r="AT10" s="56"/>
      <c r="AU10" s="56"/>
      <c r="AV10" s="56"/>
      <c r="AW10" s="56"/>
      <c r="AX10" s="56"/>
      <c r="AY10" s="56">
        <f>データ!V6</f>
        <v>475.56</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52141</v>
      </c>
      <c r="D6" s="31">
        <f t="shared" si="3"/>
        <v>47</v>
      </c>
      <c r="E6" s="31">
        <f t="shared" si="3"/>
        <v>1</v>
      </c>
      <c r="F6" s="31">
        <f t="shared" si="3"/>
        <v>0</v>
      </c>
      <c r="G6" s="31">
        <f t="shared" si="3"/>
        <v>0</v>
      </c>
      <c r="H6" s="31" t="str">
        <f t="shared" si="3"/>
        <v>秋田県　にかほ市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9.8000000000000007</v>
      </c>
      <c r="P6" s="32">
        <f t="shared" si="3"/>
        <v>1533</v>
      </c>
      <c r="Q6" s="32">
        <f t="shared" si="3"/>
        <v>26009</v>
      </c>
      <c r="R6" s="32">
        <f t="shared" si="3"/>
        <v>241.13</v>
      </c>
      <c r="S6" s="32">
        <f t="shared" si="3"/>
        <v>107.86</v>
      </c>
      <c r="T6" s="32">
        <f t="shared" si="3"/>
        <v>2530</v>
      </c>
      <c r="U6" s="32">
        <f t="shared" si="3"/>
        <v>5.32</v>
      </c>
      <c r="V6" s="32">
        <f t="shared" si="3"/>
        <v>475.56</v>
      </c>
      <c r="W6" s="33">
        <f>IF(W7="",NA(),W7)</f>
        <v>86.09</v>
      </c>
      <c r="X6" s="33">
        <f t="shared" ref="X6:AF6" si="4">IF(X7="",NA(),X7)</f>
        <v>76.569999999999993</v>
      </c>
      <c r="Y6" s="33">
        <f t="shared" si="4"/>
        <v>64.5</v>
      </c>
      <c r="Z6" s="33">
        <f t="shared" si="4"/>
        <v>67.930000000000007</v>
      </c>
      <c r="AA6" s="33">
        <f t="shared" si="4"/>
        <v>60.52</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1583.37</v>
      </c>
      <c r="BE6" s="33">
        <f t="shared" ref="BE6:BM6" si="7">IF(BE7="",NA(),BE7)</f>
        <v>1586.01</v>
      </c>
      <c r="BF6" s="33">
        <f t="shared" si="7"/>
        <v>1688.28</v>
      </c>
      <c r="BG6" s="33">
        <f t="shared" si="7"/>
        <v>1945.53</v>
      </c>
      <c r="BH6" s="33">
        <f t="shared" si="7"/>
        <v>2927.16</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60.06</v>
      </c>
      <c r="BP6" s="33">
        <f t="shared" ref="BP6:BX6" si="8">IF(BP7="",NA(),BP7)</f>
        <v>47.12</v>
      </c>
      <c r="BQ6" s="33">
        <f t="shared" si="8"/>
        <v>45.2</v>
      </c>
      <c r="BR6" s="33">
        <f t="shared" si="8"/>
        <v>35.130000000000003</v>
      </c>
      <c r="BS6" s="33">
        <f t="shared" si="8"/>
        <v>37.07</v>
      </c>
      <c r="BT6" s="33">
        <f t="shared" si="8"/>
        <v>56.46</v>
      </c>
      <c r="BU6" s="33">
        <f t="shared" si="8"/>
        <v>19.77</v>
      </c>
      <c r="BV6" s="33">
        <f t="shared" si="8"/>
        <v>34.25</v>
      </c>
      <c r="BW6" s="33">
        <f t="shared" si="8"/>
        <v>46.48</v>
      </c>
      <c r="BX6" s="33">
        <f t="shared" si="8"/>
        <v>40.6</v>
      </c>
      <c r="BY6" s="32" t="str">
        <f>IF(BY7="","",IF(BY7="-","【-】","【"&amp;SUBSTITUTE(TEXT(BY7,"#,##0.00"),"-","△")&amp;"】"))</f>
        <v>【33.35】</v>
      </c>
      <c r="BZ6" s="33">
        <f>IF(BZ7="",NA(),BZ7)</f>
        <v>109.1</v>
      </c>
      <c r="CA6" s="33">
        <f t="shared" ref="CA6:CI6" si="9">IF(CA7="",NA(),CA7)</f>
        <v>139.61000000000001</v>
      </c>
      <c r="CB6" s="33">
        <f t="shared" si="9"/>
        <v>147.91</v>
      </c>
      <c r="CC6" s="33">
        <f t="shared" si="9"/>
        <v>194.16</v>
      </c>
      <c r="CD6" s="33">
        <f t="shared" si="9"/>
        <v>188.09</v>
      </c>
      <c r="CE6" s="33">
        <f t="shared" si="9"/>
        <v>306.49</v>
      </c>
      <c r="CF6" s="33">
        <f t="shared" si="9"/>
        <v>878.73</v>
      </c>
      <c r="CG6" s="33">
        <f t="shared" si="9"/>
        <v>501.18</v>
      </c>
      <c r="CH6" s="33">
        <f t="shared" si="9"/>
        <v>376.61</v>
      </c>
      <c r="CI6" s="33">
        <f t="shared" si="9"/>
        <v>440.03</v>
      </c>
      <c r="CJ6" s="32" t="str">
        <f>IF(CJ7="","",IF(CJ7="-","【-】","【"&amp;SUBSTITUTE(TEXT(CJ7,"#,##0.00"),"-","△")&amp;"】"))</f>
        <v>【524.69】</v>
      </c>
      <c r="CK6" s="33">
        <f>IF(CK7="",NA(),CK7)</f>
        <v>97.56</v>
      </c>
      <c r="CL6" s="33">
        <f t="shared" ref="CL6:CT6" si="10">IF(CL7="",NA(),CL7)</f>
        <v>99.78</v>
      </c>
      <c r="CM6" s="33">
        <f t="shared" si="10"/>
        <v>102.95</v>
      </c>
      <c r="CN6" s="33">
        <f t="shared" si="10"/>
        <v>89.39</v>
      </c>
      <c r="CO6" s="33">
        <f t="shared" si="10"/>
        <v>99.15</v>
      </c>
      <c r="CP6" s="33">
        <f t="shared" si="10"/>
        <v>58.25</v>
      </c>
      <c r="CQ6" s="33">
        <f t="shared" si="10"/>
        <v>57.17</v>
      </c>
      <c r="CR6" s="33">
        <f t="shared" si="10"/>
        <v>57.55</v>
      </c>
      <c r="CS6" s="33">
        <f t="shared" si="10"/>
        <v>57.43</v>
      </c>
      <c r="CT6" s="33">
        <f t="shared" si="10"/>
        <v>57.29</v>
      </c>
      <c r="CU6" s="32" t="str">
        <f>IF(CU7="","",IF(CU7="-","【-】","【"&amp;SUBSTITUTE(TEXT(CU7,"#,##0.00"),"-","△")&amp;"】"))</f>
        <v>【57.58】</v>
      </c>
      <c r="CV6" s="33">
        <f>IF(CV7="",NA(),CV7)</f>
        <v>78.5</v>
      </c>
      <c r="CW6" s="33">
        <f t="shared" ref="CW6:DE6" si="11">IF(CW7="",NA(),CW7)</f>
        <v>78.16</v>
      </c>
      <c r="CX6" s="33">
        <f t="shared" si="11"/>
        <v>72.75</v>
      </c>
      <c r="CY6" s="33">
        <f t="shared" si="11"/>
        <v>79.91</v>
      </c>
      <c r="CZ6" s="33">
        <f t="shared" si="11"/>
        <v>68.510000000000005</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x14ac:dyDescent="0.15">
      <c r="A7" s="26"/>
      <c r="B7" s="35">
        <v>2015</v>
      </c>
      <c r="C7" s="35">
        <v>52141</v>
      </c>
      <c r="D7" s="35">
        <v>47</v>
      </c>
      <c r="E7" s="35">
        <v>1</v>
      </c>
      <c r="F7" s="35">
        <v>0</v>
      </c>
      <c r="G7" s="35">
        <v>0</v>
      </c>
      <c r="H7" s="35" t="s">
        <v>93</v>
      </c>
      <c r="I7" s="35" t="s">
        <v>94</v>
      </c>
      <c r="J7" s="35" t="s">
        <v>95</v>
      </c>
      <c r="K7" s="35" t="s">
        <v>96</v>
      </c>
      <c r="L7" s="35" t="s">
        <v>97</v>
      </c>
      <c r="M7" s="36" t="s">
        <v>98</v>
      </c>
      <c r="N7" s="36" t="s">
        <v>99</v>
      </c>
      <c r="O7" s="36">
        <v>9.8000000000000007</v>
      </c>
      <c r="P7" s="36">
        <v>1533</v>
      </c>
      <c r="Q7" s="36">
        <v>26009</v>
      </c>
      <c r="R7" s="36">
        <v>241.13</v>
      </c>
      <c r="S7" s="36">
        <v>107.86</v>
      </c>
      <c r="T7" s="36">
        <v>2530</v>
      </c>
      <c r="U7" s="36">
        <v>5.32</v>
      </c>
      <c r="V7" s="36">
        <v>475.56</v>
      </c>
      <c r="W7" s="36">
        <v>86.09</v>
      </c>
      <c r="X7" s="36">
        <v>76.569999999999993</v>
      </c>
      <c r="Y7" s="36">
        <v>64.5</v>
      </c>
      <c r="Z7" s="36">
        <v>67.930000000000007</v>
      </c>
      <c r="AA7" s="36">
        <v>60.52</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1583.37</v>
      </c>
      <c r="BE7" s="36">
        <v>1586.01</v>
      </c>
      <c r="BF7" s="36">
        <v>1688.28</v>
      </c>
      <c r="BG7" s="36">
        <v>1945.53</v>
      </c>
      <c r="BH7" s="36">
        <v>2927.16</v>
      </c>
      <c r="BI7" s="36">
        <v>1124.6400000000001</v>
      </c>
      <c r="BJ7" s="36">
        <v>1108.26</v>
      </c>
      <c r="BK7" s="36">
        <v>1113.76</v>
      </c>
      <c r="BL7" s="36">
        <v>1125.69</v>
      </c>
      <c r="BM7" s="36">
        <v>1134.67</v>
      </c>
      <c r="BN7" s="36">
        <v>1242.9000000000001</v>
      </c>
      <c r="BO7" s="36">
        <v>60.06</v>
      </c>
      <c r="BP7" s="36">
        <v>47.12</v>
      </c>
      <c r="BQ7" s="36">
        <v>45.2</v>
      </c>
      <c r="BR7" s="36">
        <v>35.130000000000003</v>
      </c>
      <c r="BS7" s="36">
        <v>37.07</v>
      </c>
      <c r="BT7" s="36">
        <v>56.46</v>
      </c>
      <c r="BU7" s="36">
        <v>19.77</v>
      </c>
      <c r="BV7" s="36">
        <v>34.25</v>
      </c>
      <c r="BW7" s="36">
        <v>46.48</v>
      </c>
      <c r="BX7" s="36">
        <v>40.6</v>
      </c>
      <c r="BY7" s="36">
        <v>33.35</v>
      </c>
      <c r="BZ7" s="36">
        <v>109.1</v>
      </c>
      <c r="CA7" s="36">
        <v>139.61000000000001</v>
      </c>
      <c r="CB7" s="36">
        <v>147.91</v>
      </c>
      <c r="CC7" s="36">
        <v>194.16</v>
      </c>
      <c r="CD7" s="36">
        <v>188.09</v>
      </c>
      <c r="CE7" s="36">
        <v>306.49</v>
      </c>
      <c r="CF7" s="36">
        <v>878.73</v>
      </c>
      <c r="CG7" s="36">
        <v>501.18</v>
      </c>
      <c r="CH7" s="36">
        <v>376.61</v>
      </c>
      <c r="CI7" s="36">
        <v>440.03</v>
      </c>
      <c r="CJ7" s="36">
        <v>524.69000000000005</v>
      </c>
      <c r="CK7" s="36">
        <v>97.56</v>
      </c>
      <c r="CL7" s="36">
        <v>99.78</v>
      </c>
      <c r="CM7" s="36">
        <v>102.95</v>
      </c>
      <c r="CN7" s="36">
        <v>89.39</v>
      </c>
      <c r="CO7" s="36">
        <v>99.15</v>
      </c>
      <c r="CP7" s="36">
        <v>58.25</v>
      </c>
      <c r="CQ7" s="36">
        <v>57.17</v>
      </c>
      <c r="CR7" s="36">
        <v>57.55</v>
      </c>
      <c r="CS7" s="36">
        <v>57.43</v>
      </c>
      <c r="CT7" s="36">
        <v>57.29</v>
      </c>
      <c r="CU7" s="36">
        <v>57.58</v>
      </c>
      <c r="CV7" s="36">
        <v>78.5</v>
      </c>
      <c r="CW7" s="36">
        <v>78.16</v>
      </c>
      <c r="CX7" s="36">
        <v>72.75</v>
      </c>
      <c r="CY7" s="36">
        <v>79.91</v>
      </c>
      <c r="CZ7" s="36">
        <v>68.510000000000005</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0.47</v>
      </c>
      <c r="EI7" s="36">
        <v>0.46</v>
      </c>
      <c r="EJ7" s="36">
        <v>0.8</v>
      </c>
      <c r="EK7" s="36">
        <v>0.69</v>
      </c>
      <c r="EL7" s="36">
        <v>0.65</v>
      </c>
      <c r="EM7" s="36">
        <v>0.71</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2017-02-08T05:08:43Z</cp:lastPrinted>
  <dcterms:created xsi:type="dcterms:W3CDTF">2016-12-02T02:15:50Z</dcterms:created>
  <dcterms:modified xsi:type="dcterms:W3CDTF">2017-02-08T05:09:14Z</dcterms:modified>
  <cp:category/>
</cp:coreProperties>
</file>