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00109_経営比較分析表の分析等について（依頼）\公表用\"/>
    </mc:Choice>
  </mc:AlternateContent>
  <workbookProtection workbookAlgorithmName="SHA-512" workbookHashValue="ciVI+ykXMA7hViZPcBWWM9D+GzfAuSx6K86+OeAkLMCguvB+pfWxtCkA4anICMa8Y0ucmuoY1GbCr6d51gJ3FA==" workbookSaltValue="KntcrG4ebR4zaHPqzWtf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<sst xmlns="http://schemas.openxmlformats.org/spreadsheetml/2006/main" count="228" uniqueCount="114">
  <si>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</si>
  <si>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</si>
  <si>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</si>
  <si>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</si>
  <si>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</si>
  <si>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</si>
  <si>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</si>
  <si>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</si>
  <si>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</si>
  <si>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</si>
  <si>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</si>
  <si>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</si>
  <si>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</si>
  <si>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</si>
  <si>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</si>
  <si>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</si>
  <si>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</si>
  <si>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</si>
  <si>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</si>
  <si>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</si>
  <si>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</si>
  <si>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</si>
  <si>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</si>
  <si>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</si>
  <si>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</si>
  <si>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</si>
  <si>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</si>
  <si>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</si>
  <si>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</si>
  <si>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</si>
  <si>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</si>
  <si>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</si>
  <si>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</si>
  <si>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</si>
  <si>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</si>
  <si>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</si>
  <si>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</si>
  <si>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</si>
  <si>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</si>
  <si>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</si>
  <si>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</si>
  <si>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</si>
  <si>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</si>
  <si>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</si>
  <si>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</si>
  <si>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</si>
  <si>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</si>
  <si>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</si>
  <si>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</si>
  <si>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</si>
  <si>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</si>
  <si>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</si>
  <si>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</si>
  <si>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</si>
  <si>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</si>
  <si>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</si>
  <si>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</si>
  <si>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</si>
  <si>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</si>
  <si>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</si>
  <si>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</si>
  <si>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</si>
  <si>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</si>
  <si>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</si>
  <si>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</si>
  <si>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</si>
  <si>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</si>
  <si>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</si>
  <si>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</si>
  <si>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</si>
  <si>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</si>
  <si>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</si>
  <si>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</si>
  <si>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</si>
  <si>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</si>
  <si>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</si>
  <si>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</si>
  <si>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</si>
  <si>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</si>
  <si>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</si>
  <si>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</si>
  <si>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</si>
  <si>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</si>
  <si>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</si>
  <si>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</si>
  <si>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</si>
  <si>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</si>
  <si>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</si>
  <si>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</si>
  <si>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</si>
  <si>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</si>
  <si>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</si>
  <si>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</si>
  <si>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</si>
  <si>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</si>
  <si>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</si>
  <si>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</si>
  <si>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</si>
  <si>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</si>
  <si>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</si>
  <si>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</si>
  <si>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</si>
  <si>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</si>
  <si>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</si>
  <si>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</si>
  <si>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</si>
  <si>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</si>
  <si>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</si>
  <si>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</si>
  <si>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</si>
  <si>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</si>
  <si>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①収益的収支比率は、前年と比較してほぼ横ばいであり、目標値である100％を下回っていることから、引き続き健全な経営に向けて努めて参ります。
　④企業債残高対事業規模比率は、全国平均値及び類似団体平均値と比較して高くなっており、健全性及び効率性の更なる向上に努めて参ります。
　⑤経費回収率は、全国平均値及び類似団体平均値を上回っていますが、引き続き適正な使用料収入の確保及び汚水処理費の削減に努めて参ります。
　⑥汚水処理原価は、全国平均値及び類似団体平均値と比較して低額であり、引き続き維持管理費の削減や有収水量の増加に努めて参ります。
　⑦施設利用率は、現在高い水準にありますが、今後は他処理区域の統廃合も含め、適正な施設維持・更新を計画・整備して参ります。
　⑧水洗化率は、全国平均値及び類似団体平均値と比較して高くなっていますが、今後もリフォーム補助金などの助成金等との連携により水洗化率の向上を図ります。
</t>
    <rPh sb="20" eb="21">
      <t>ヨコ</t>
    </rPh>
    <rPh sb="65" eb="66">
      <t>マイ</t>
    </rPh>
    <rPh sb="123" eb="124">
      <t>サラ</t>
    </rPh>
    <rPh sb="132" eb="133">
      <t>マイ</t>
    </rPh>
    <rPh sb="200" eb="201">
      <t>マイ</t>
    </rPh>
    <rPh sb="265" eb="266">
      <t>マイ</t>
    </rPh>
    <rPh sb="293" eb="295">
      <t>コンゴ</t>
    </rPh>
    <rPh sb="327" eb="328">
      <t>マイ</t>
    </rPh>
    <rPh sb="345" eb="346">
      <t>チ</t>
    </rPh>
    <phoneticPr fontId="4"/>
  </si>
  <si>
    <t>　平成８年５月に水沢地区、平成９年５月に上坂地区、平成１２年５月に下坂地区が供用開始されました。供用開始から１０年以上を経ておりますが、現在のところ管渠の更新・老朽化対策を実施する予定はありません。</t>
    <rPh sb="1" eb="3">
      <t>ヘイセイ</t>
    </rPh>
    <rPh sb="4" eb="5">
      <t>ネン</t>
    </rPh>
    <rPh sb="6" eb="7">
      <t>ガツ</t>
    </rPh>
    <rPh sb="8" eb="10">
      <t>ミズサワ</t>
    </rPh>
    <rPh sb="10" eb="12">
      <t>チク</t>
    </rPh>
    <rPh sb="13" eb="15">
      <t>ヘイセイ</t>
    </rPh>
    <rPh sb="16" eb="17">
      <t>ネン</t>
    </rPh>
    <rPh sb="18" eb="19">
      <t>ガツ</t>
    </rPh>
    <rPh sb="20" eb="22">
      <t>カミサカ</t>
    </rPh>
    <rPh sb="22" eb="24">
      <t>チク</t>
    </rPh>
    <rPh sb="25" eb="27">
      <t>ヘイセイ</t>
    </rPh>
    <rPh sb="29" eb="30">
      <t>ネン</t>
    </rPh>
    <rPh sb="31" eb="32">
      <t>ガツ</t>
    </rPh>
    <rPh sb="33" eb="35">
      <t>シモサカ</t>
    </rPh>
    <rPh sb="35" eb="37">
      <t>チク</t>
    </rPh>
    <rPh sb="38" eb="40">
      <t>キョウヨウ</t>
    </rPh>
    <rPh sb="40" eb="42">
      <t>カイシ</t>
    </rPh>
    <rPh sb="48" eb="50">
      <t>キョウヨウ</t>
    </rPh>
    <rPh sb="50" eb="52">
      <t>カイシ</t>
    </rPh>
    <rPh sb="56" eb="59">
      <t>ネンイジョウ</t>
    </rPh>
    <rPh sb="60" eb="61">
      <t>ヘ</t>
    </rPh>
    <rPh sb="68" eb="70">
      <t>ゲンザイ</t>
    </rPh>
    <rPh sb="74" eb="76">
      <t>カンキョ</t>
    </rPh>
    <rPh sb="77" eb="79">
      <t>コウシン</t>
    </rPh>
    <rPh sb="80" eb="83">
      <t>ロウキュウカ</t>
    </rPh>
    <rPh sb="83" eb="85">
      <t>タイサク</t>
    </rPh>
    <rPh sb="86" eb="88">
      <t>ジッシ</t>
    </rPh>
    <rPh sb="90" eb="92">
      <t>ヨテイ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</si>
  <si>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４年度から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10" eb="211">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</si>
</sst>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71-43E7-9618-0F51E829ED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0C71-43E7-9618-0F51E829ED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c:v>
                </c:pt>
                <c:pt idx="1">
                  <c:v>53.7</c:v>
                </c:pt>
                <c:pt idx="2">
                  <c:v>42.59</c:v>
                </c:pt>
                <c:pt idx="3">
                  <c:v>37.04</c:v>
                </c:pt>
                <c:pt idx="4">
                  <c:v>37.04</c:v>
                </c:pt>
              </c:numCache>
            </c:numRef>
          </c:val>
          <c:extLst>
            <c:ext xmlns:c16="http://schemas.microsoft.com/office/drawing/2014/chart" uri="{C3380CC4-5D6E-409C-BE32-E72D297353CC}">
              <c16:uniqueId val="{00000000-B4C8-4AC1-8F05-097B84D565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B4C8-4AC1-8F05-097B84D565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87.61</c:v>
                </c:pt>
                <c:pt idx="1">
                  <c:v>88.07</c:v>
                </c:pt>
                <c:pt idx="2">
                  <c:v>90</c:v>
                </c:pt>
                <c:pt idx="3">
                  <c:v>89.62</c:v>
                </c:pt>
                <c:pt idx="4">
                  <c:v>92.78</c:v>
                </c:pt>
              </c:numCache>
            </c:numRef>
          </c:val>
          <c:extLst>
            <c:ext xmlns:c16="http://schemas.microsoft.com/office/drawing/2014/chart" uri="{C3380CC4-5D6E-409C-BE32-E72D297353CC}">
              <c16:uniqueId val="{00000000-36BF-466A-98A5-291395E62D6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36BF-466A-98A5-291395E62D6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49.15</c:v>
                </c:pt>
                <c:pt idx="1">
                  <c:v>45.8</c:v>
                </c:pt>
                <c:pt idx="2">
                  <c:v>47.17</c:v>
                </c:pt>
                <c:pt idx="3">
                  <c:v>63.92</c:v>
                </c:pt>
                <c:pt idx="4">
                  <c:v>63.85</c:v>
                </c:pt>
              </c:numCache>
            </c:numRef>
          </c:val>
          <c:extLst>
            <c:ext xmlns:c16="http://schemas.microsoft.com/office/drawing/2014/chart" uri="{C3380CC4-5D6E-409C-BE32-E72D297353CC}">
              <c16:uniqueId val="{00000000-0ACE-4052-936B-FC339084A55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E-4052-936B-FC339084A55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6-4A19-A357-B18167A310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6-4A19-A357-B18167A310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1-44BA-8D79-CBDAD2A234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1-44BA-8D79-CBDAD2A234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F-419F-8184-23A9AE6460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F-419F-8184-23A9AE6460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DB-4FC1-AC99-740E8ABE9C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DB-4FC1-AC99-740E8ABE9C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3942.75</c:v>
                </c:pt>
                <c:pt idx="1">
                  <c:v>4631.12</c:v>
                </c:pt>
                <c:pt idx="2">
                  <c:v>4143.16</c:v>
                </c:pt>
                <c:pt idx="3">
                  <c:v>4480.95</c:v>
                </c:pt>
                <c:pt idx="4">
                  <c:v>4266.1000000000004</c:v>
                </c:pt>
              </c:numCache>
            </c:numRef>
          </c:val>
          <c:extLst>
            <c:ext xmlns:c16="http://schemas.microsoft.com/office/drawing/2014/chart" uri="{C3380CC4-5D6E-409C-BE32-E72D297353CC}">
              <c16:uniqueId val="{00000000-E0BE-4774-B095-DB649AFFD9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E0BE-4774-B095-DB649AFFD9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33.64</c:v>
                </c:pt>
                <c:pt idx="1">
                  <c:v>20.46</c:v>
                </c:pt>
                <c:pt idx="2">
                  <c:v>23.66</c:v>
                </c:pt>
                <c:pt idx="3">
                  <c:v>55.66</c:v>
                </c:pt>
                <c:pt idx="4">
                  <c:v>61.71</c:v>
                </c:pt>
              </c:numCache>
            </c:numRef>
          </c:val>
          <c:extLst>
            <c:ext xmlns:c16="http://schemas.microsoft.com/office/drawing/2014/chart" uri="{C3380CC4-5D6E-409C-BE32-E72D297353CC}">
              <c16:uniqueId val="{00000000-0046-45EF-8C21-F6E639E4A3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0046-45EF-8C21-F6E639E4A3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385.71</c:v>
                </c:pt>
                <c:pt idx="1">
                  <c:v>642.59</c:v>
                </c:pt>
                <c:pt idx="2">
                  <c:v>541.95000000000005</c:v>
                </c:pt>
                <c:pt idx="3">
                  <c:v>233</c:v>
                </c:pt>
                <c:pt idx="4">
                  <c:v>210.67</c:v>
                </c:pt>
              </c:numCache>
            </c:numRef>
          </c:val>
          <c:extLst>
            <c:ext xmlns:c16="http://schemas.microsoft.com/office/drawing/2014/chart" uri="{C3380CC4-5D6E-409C-BE32-E72D297353CC}">
              <c16:uniqueId val="{00000000-E942-4F55-B8AB-CD84C5278C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E942-4F55-B8AB-CD84C5278C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にかほ市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24707</v>
      </c>
      <c r="AM8" s="68"/>
      <c r="AN8" s="68"/>
      <c r="AO8" s="68"/>
      <c r="AP8" s="68"/>
      <c r="AQ8" s="68"/>
      <c r="AR8" s="68"/>
      <c r="AS8" s="68"/>
      <c r="AT8" s="67">
        <f>データ!T6</f>
        <v>241.13</v>
      </c>
      <c r="AU8" s="67"/>
      <c r="AV8" s="67"/>
      <c r="AW8" s="67"/>
      <c r="AX8" s="67"/>
      <c r="AY8" s="67"/>
      <c r="AZ8" s="67"/>
      <c r="BA8" s="67"/>
      <c r="BB8" s="67">
        <f>データ!U6</f>
        <v>102.46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0.4</v>
      </c>
      <c r="Q10" s="67"/>
      <c r="R10" s="67"/>
      <c r="S10" s="67"/>
      <c r="T10" s="67"/>
      <c r="U10" s="67"/>
      <c r="V10" s="67"/>
      <c r="W10" s="67">
        <f>データ!Q6</f>
        <v>100</v>
      </c>
      <c r="X10" s="67"/>
      <c r="Y10" s="67"/>
      <c r="Z10" s="67"/>
      <c r="AA10" s="67"/>
      <c r="AB10" s="67"/>
      <c r="AC10" s="67"/>
      <c r="AD10" s="68">
        <f>データ!R6</f>
        <v>2376</v>
      </c>
      <c r="AE10" s="68"/>
      <c r="AF10" s="68"/>
      <c r="AG10" s="68"/>
      <c r="AH10" s="68"/>
      <c r="AI10" s="68"/>
      <c r="AJ10" s="68"/>
      <c r="AK10" s="2"/>
      <c r="AL10" s="68">
        <f>データ!V6</f>
        <v>97</v>
      </c>
      <c r="AM10" s="68"/>
      <c r="AN10" s="68"/>
      <c r="AO10" s="68"/>
      <c r="AP10" s="68"/>
      <c r="AQ10" s="68"/>
      <c r="AR10" s="68"/>
      <c r="AS10" s="68"/>
      <c r="AT10" s="67">
        <f>データ!W6</f>
        <v>0.1</v>
      </c>
      <c r="AU10" s="67"/>
      <c r="AV10" s="67"/>
      <c r="AW10" s="67"/>
      <c r="AX10" s="67"/>
      <c r="AY10" s="67"/>
      <c r="AZ10" s="67"/>
      <c r="BA10" s="67"/>
      <c r="BB10" s="67">
        <f>データ!X6</f>
        <v>970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KWptb2ZuwXQQ4vFs16b7XeT/BLUhZlEWDqf28d6O8pOlnz5oOREvDdg0alqGIpjgiBwz2BPEqyWU0jWXdWIHrg==" saltValue="GgQG21UqQmu+dtJHq5CW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52141</v>
      </c>
      <c r="D6" s="33">
        <f t="shared" si="3"/>
        <v>47</v>
      </c>
      <c r="E6" s="33">
        <f t="shared" si="3"/>
        <v>17</v>
      </c>
      <c r="F6" s="33">
        <f t="shared" si="3"/>
        <v>9</v>
      </c>
      <c r="G6" s="33">
        <f t="shared" si="3"/>
        <v>0</v>
      </c>
      <c r="H6" s="33" t="str">
        <f t="shared" si="3"/>
        <v>秋田県　にかほ市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0.4</v>
      </c>
      <c r="Q6" s="34">
        <f t="shared" si="3"/>
        <v>100</v>
      </c>
      <c r="R6" s="34">
        <f t="shared" si="3"/>
        <v>2376</v>
      </c>
      <c r="S6" s="34">
        <f t="shared" si="3"/>
        <v>24707</v>
      </c>
      <c r="T6" s="34">
        <f t="shared" si="3"/>
        <v>241.13</v>
      </c>
      <c r="U6" s="34">
        <f t="shared" si="3"/>
        <v>102.46</v>
      </c>
      <c r="V6" s="34">
        <f t="shared" si="3"/>
        <v>97</v>
      </c>
      <c r="W6" s="34">
        <f t="shared" si="3"/>
        <v>0.1</v>
      </c>
      <c r="X6" s="34">
        <f t="shared" si="3"/>
        <v>970</v>
      </c>
      <c r="Y6" s="35">
        <f>IF(Y7="",NA(),Y7)</f>
        <v>49.15</v>
      </c>
      <c r="Z6" s="35">
        <f t="shared" ref="Z6:AH6" si="4">IF(Z7="",NA(),Z7)</f>
        <v>45.8</v>
      </c>
      <c r="AA6" s="35">
        <f t="shared" si="4"/>
        <v>47.17</v>
      </c>
      <c r="AB6" s="35">
        <f t="shared" si="4"/>
        <v>63.92</v>
      </c>
      <c r="AC6" s="35">
        <f t="shared" si="4"/>
        <v>63.85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3942.75</v>
      </c>
      <c r="BG6" s="35">
        <f t="shared" ref="BG6:BO6" si="7">IF(BG7="",NA(),BG7)</f>
        <v>4631.12</v>
      </c>
      <c r="BH6" s="35">
        <f t="shared" si="7"/>
        <v>4143.16</v>
      </c>
      <c r="BI6" s="35">
        <f t="shared" si="7"/>
        <v>4480.95</v>
      </c>
      <c r="BJ6" s="35">
        <f t="shared" si="7"/>
        <v>4266.1000000000004</v>
      </c>
      <c r="BK6" s="35">
        <f t="shared" si="7"/>
        <v>2585.83</v>
      </c>
      <c r="BL6" s="35">
        <f t="shared" si="7"/>
        <v>2464.06</v>
      </c>
      <c r="BM6" s="35">
        <f t="shared" si="7"/>
        <v>1914.94</v>
      </c>
      <c r="BN6" s="35">
        <f t="shared" si="7"/>
        <v>1759.36</v>
      </c>
      <c r="BO6" s="35">
        <f t="shared" si="7"/>
        <v>1837.88</v>
      </c>
      <c r="BP6" s="34" t="str">
        <f>IF(BP7="","",IF(BP7="-","【-】","【"&amp;SUBSTITUTE(TEXT(BP7,"#,##0.00"),"-","△")&amp;"】"))</f>
        <v>【1,937.22】</v>
      </c>
      <c r="BQ6" s="35">
        <f>IF(BQ7="",NA(),BQ7)</f>
        <v>33.64</v>
      </c>
      <c r="BR6" s="35">
        <f t="shared" ref="BR6:BZ6" si="8">IF(BR7="",NA(),BR7)</f>
        <v>20.46</v>
      </c>
      <c r="BS6" s="35">
        <f t="shared" si="8"/>
        <v>23.66</v>
      </c>
      <c r="BT6" s="35">
        <f t="shared" si="8"/>
        <v>55.66</v>
      </c>
      <c r="BU6" s="35">
        <f t="shared" si="8"/>
        <v>61.71</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385.71</v>
      </c>
      <c r="CC6" s="35">
        <f t="shared" ref="CC6:CK6" si="9">IF(CC7="",NA(),CC7)</f>
        <v>642.59</v>
      </c>
      <c r="CD6" s="35">
        <f t="shared" si="9"/>
        <v>541.95000000000005</v>
      </c>
      <c r="CE6" s="35">
        <f t="shared" si="9"/>
        <v>233</v>
      </c>
      <c r="CF6" s="35">
        <f t="shared" si="9"/>
        <v>210.67</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53.7</v>
      </c>
      <c r="CN6" s="35">
        <f t="shared" ref="CN6:CV6" si="10">IF(CN7="",NA(),CN7)</f>
        <v>53.7</v>
      </c>
      <c r="CO6" s="35">
        <f t="shared" si="10"/>
        <v>42.59</v>
      </c>
      <c r="CP6" s="35">
        <f t="shared" si="10"/>
        <v>37.04</v>
      </c>
      <c r="CQ6" s="35">
        <f t="shared" si="10"/>
        <v>37.04</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87.61</v>
      </c>
      <c r="CY6" s="35">
        <f t="shared" ref="CY6:DG6" si="11">IF(CY7="",NA(),CY7)</f>
        <v>88.07</v>
      </c>
      <c r="CZ6" s="35">
        <f t="shared" si="11"/>
        <v>90</v>
      </c>
      <c r="DA6" s="35">
        <f t="shared" si="11"/>
        <v>89.62</v>
      </c>
      <c r="DB6" s="35">
        <f t="shared" si="11"/>
        <v>92.78</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52141</v>
      </c>
      <c r="D7" s="37">
        <v>47</v>
      </c>
      <c r="E7" s="37">
        <v>17</v>
      </c>
      <c r="F7" s="37">
        <v>9</v>
      </c>
      <c r="G7" s="37">
        <v>0</v>
      </c>
      <c r="H7" s="37" t="s">
        <v>98</v>
      </c>
      <c r="I7" s="37" t="s">
        <v>99</v>
      </c>
      <c r="J7" s="37" t="s">
        <v>100</v>
      </c>
      <c r="K7" s="37" t="s">
        <v>101</v>
      </c>
      <c r="L7" s="37" t="s">
        <v>102</v>
      </c>
      <c r="M7" s="37" t="s">
        <v>103</v>
      </c>
      <c r="N7" s="38" t="s">
        <v>104</v>
      </c>
      <c r="O7" s="38" t="s">
        <v>105</v>
      </c>
      <c r="P7" s="38">
        <v>0.4</v>
      </c>
      <c r="Q7" s="38">
        <v>100</v>
      </c>
      <c r="R7" s="38">
        <v>2376</v>
      </c>
      <c r="S7" s="38">
        <v>24707</v>
      </c>
      <c r="T7" s="38">
        <v>241.13</v>
      </c>
      <c r="U7" s="38">
        <v>102.46</v>
      </c>
      <c r="V7" s="38">
        <v>97</v>
      </c>
      <c r="W7" s="38">
        <v>0.1</v>
      </c>
      <c r="X7" s="38">
        <v>970</v>
      </c>
      <c r="Y7" s="38">
        <v>49.15</v>
      </c>
      <c r="Z7" s="38">
        <v>45.8</v>
      </c>
      <c r="AA7" s="38">
        <v>47.17</v>
      </c>
      <c r="AB7" s="38">
        <v>63.92</v>
      </c>
      <c r="AC7" s="38">
        <v>63.85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3942.75</v>
      </c>
      <c r="BG7" s="38">
        <v>4631.12</v>
      </c>
      <c r="BH7" s="38">
        <v>4143.16</v>
      </c>
      <c r="BI7" s="38">
        <v>4480.95</v>
      </c>
      <c r="BJ7" s="38">
        <v>4266.1000000000004</v>
      </c>
      <c r="BK7" s="38">
        <v>2585.83</v>
      </c>
      <c r="BL7" s="38">
        <v>2464.06</v>
      </c>
      <c r="BM7" s="38">
        <v>1914.94</v>
      </c>
      <c r="BN7" s="38">
        <v>1759.36</v>
      </c>
      <c r="BO7" s="38">
        <v>1837.88</v>
      </c>
      <c r="BP7" s="38">
        <v>1937.22</v>
      </c>
      <c r="BQ7" s="38">
        <v>33.64</v>
      </c>
      <c r="BR7" s="38">
        <v>20.46</v>
      </c>
      <c r="BS7" s="38">
        <v>23.66</v>
      </c>
      <c r="BT7" s="38">
        <v>55.66</v>
      </c>
      <c r="BU7" s="38">
        <v>61.71</v>
      </c>
      <c r="BV7" s="38">
        <v>31.45</v>
      </c>
      <c r="BW7" s="38">
        <v>32.909999999999997</v>
      </c>
      <c r="BX7" s="38">
        <v>34.020000000000003</v>
      </c>
      <c r="BY7" s="38">
        <v>37.200000000000003</v>
      </c>
      <c r="BZ7" s="38">
        <v>35.03</v>
      </c>
      <c r="CA7" s="38">
        <v>35.299999999999997</v>
      </c>
      <c r="CB7" s="38">
        <v>385.71</v>
      </c>
      <c r="CC7" s="38">
        <v>642.59</v>
      </c>
      <c r="CD7" s="38">
        <v>541.95000000000005</v>
      </c>
      <c r="CE7" s="38">
        <v>233</v>
      </c>
      <c r="CF7" s="38">
        <v>210.67</v>
      </c>
      <c r="CG7" s="38">
        <v>588.54999999999995</v>
      </c>
      <c r="CH7" s="38">
        <v>561.54</v>
      </c>
      <c r="CI7" s="38">
        <v>553.77</v>
      </c>
      <c r="CJ7" s="38">
        <v>508.64</v>
      </c>
      <c r="CK7" s="38">
        <v>525.22</v>
      </c>
      <c r="CL7" s="38">
        <v>521.14</v>
      </c>
      <c r="CM7" s="38">
        <v>53.7</v>
      </c>
      <c r="CN7" s="38">
        <v>53.7</v>
      </c>
      <c r="CO7" s="38">
        <v>42.59</v>
      </c>
      <c r="CP7" s="38">
        <v>37.04</v>
      </c>
      <c r="CQ7" s="38">
        <v>37.04</v>
      </c>
      <c r="CR7" s="38">
        <v>37.950000000000003</v>
      </c>
      <c r="CS7" s="38">
        <v>34.92</v>
      </c>
      <c r="CT7" s="38">
        <v>36.44</v>
      </c>
      <c r="CU7" s="38">
        <v>34.29</v>
      </c>
      <c r="CV7" s="38">
        <v>35.340000000000003</v>
      </c>
      <c r="CW7" s="38">
        <v>35.75</v>
      </c>
      <c r="CX7" s="38">
        <v>87.61</v>
      </c>
      <c r="CY7" s="38">
        <v>88.07</v>
      </c>
      <c r="CZ7" s="38">
        <v>90</v>
      </c>
      <c r="DA7" s="38">
        <v>89.62</v>
      </c>
      <c r="DB7" s="38">
        <v>92.78</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2020-03-05T04:47:40Z</cp:lastPrinted>
  <dcterms:created xsi:type="dcterms:W3CDTF">2019-12-05T05:26:50Z</dcterms:created>
  <dcterms:modified xsi:type="dcterms:W3CDTF">2020-03-05T04:47:45Z</dcterms:modified>
  <cp:category/>
</cp:coreProperties>
</file>