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er\Desktop\20200109_経営比較分析表の分析等について（依頼）\公表用\"/>
    </mc:Choice>
  </mc:AlternateContent>
  <workbookProtection workbookAlgorithmName="SHA-512" workbookHashValue="5xusjNa0qwoAtVeEzdlZRi2cIt/OOySe8GLjhrQWR85Ht3h8uJYFi4s4VaUDXECxNWJ9BidpaQOXmYr1kDln6A==" workbookSaltValue="K/W2jmm9B8keoxc06y2RPw=="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0" i="5" l="1"/>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 r="C10" i="5" l="1"/>
  <c r="D10" i="5"/>
  <c r="B10" i="5"/>
</calcChain>
</file>

<file path=xl/sharedStrings.xml><?xml version="1.0" encoding="utf-8"?>
<sst xmlns="http://schemas.openxmlformats.org/spreadsheetml/2006/main" count="228" uniqueCount="113">
  <si>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</si>
  <si>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</si>
  <si>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</si>
  <si>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</si>
  <si>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</si>
  <si>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</si>
  <si>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</si>
  <si>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</si>
  <si>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</si>
  <si>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</si>
  <si>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</si>
  <si>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</si>
  <si>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</si>
  <si>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</si>
  <si>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</si>
  <si>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</si>
  <si>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</si>
  <si>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</si>
  <si>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</si>
  <si>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</si>
  <si>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</si>
  <si>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</si>
  <si>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</si>
  <si>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</si>
  <si>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</si>
  <si>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</si>
  <si>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</si>
  <si>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</si>
  <si>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</si>
  <si>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</si>
  <si>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</si>
  <si>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</si>
  <si>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</si>
  <si>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</si>
  <si>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</si>
  <si>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</si>
  <si>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</si>
  <si>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</si>
  <si>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</si>
  <si>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</si>
  <si>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</si>
  <si>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</si>
  <si>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</si>
  <si>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</si>
  <si>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</si>
  <si>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</si>
  <si>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</si>
  <si>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</si>
  <si>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</si>
  <si>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</si>
  <si>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</si>
  <si>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</si>
  <si>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</si>
  <si>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</si>
  <si>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</si>
  <si>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</si>
  <si>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</si>
  <si>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</si>
  <si>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</si>
  <si>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</si>
  <si>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</si>
  <si>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</si>
  <si>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</si>
  <si>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</si>
  <si>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</si>
  <si>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</si>
  <si>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</si>
  <si>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</si>
  <si>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</si>
  <si>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</si>
  <si>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</si>
  <si>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</si>
  <si>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</si>
  <si>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</si>
  <si>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</si>
  <si>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</si>
  <si>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</si>
  <si>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</si>
  <si>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</si>
  <si>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</si>
  <si>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</si>
  <si>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</si>
  <si>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</si>
  <si>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</si>
  <si>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</si>
  <si>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</si>
  <si>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</si>
  <si>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</si>
  <si>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</si>
  <si>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</si>
  <si>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</si>
  <si>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</si>
  <si>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</si>
  <si>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</si>
  <si>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</si>
  <si>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</si>
  <si>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</si>
  <si>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秋田県　にかほ市</t>
  </si>
  <si>
    <t>法非適用</t>
  </si>
  <si>
    <t>下水道事業</t>
  </si>
  <si>
    <t>公共下水道</t>
  </si>
  <si>
    <t>Cc2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</si>
  <si>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</si>
  <si>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</si>
  <si>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</si>
  <si>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</si>
  <si>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</si>
  <si>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</si>
  <si>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</si>
  <si>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</si>
  <si>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①収益的収支比率は、前年と比較して改善しておりますが、目標値である100％を下回っていることから、引き続き健全な経営に向けて努めて参ります。
　④企業債残高対事業規模比率は、全国平均値及び類似団体平均値と比較して高くなっており、面整備など今後の事業も予定されていることから、計画的な事業の推進が必要であると考えております。
　⑤経費回収率は指標の目安である100％にほぼ達しておりますが、引き続き適正な使用料収入の確保及び汚水処理費の削減に努めて参ります。
　⑥汚水処理原価は、ほぼ前年と同額ですが、全国平均値と比較して高額であるため、維持管理費の削減や有収水量の増加に努めて参ります。
　⑦施設利用率は、類似団体平均値よりも高く全国平均値と比較しても同程度の比率でありますが、引き続き利用率の向上に努めて参ります。
　⑧水洗化率は、類似団体平均値と比較して高くなっていますが、全国平均値と比べると低率であるため、引き続き面整備を進めるとともに、リフォーム補助金などの助成金等との連携により水洗化率の向上を図って参ります。
</t>
    <rPh sb="66" eb="67">
      <t>マイ</t>
    </rPh>
    <rPh sb="224" eb="225">
      <t>マイ</t>
    </rPh>
    <rPh sb="242" eb="244">
      <t>ゼンネン</t>
    </rPh>
    <rPh sb="245" eb="247">
      <t>ドウガク</t>
    </rPh>
    <rPh sb="251" eb="253">
      <t>ゼンコク</t>
    </rPh>
    <rPh sb="253" eb="256">
      <t>ヘイキンチ</t>
    </rPh>
    <rPh sb="289" eb="290">
      <t>マイ</t>
    </rPh>
    <rPh sb="322" eb="324">
      <t>ヒカク</t>
    </rPh>
    <rPh sb="354" eb="355">
      <t>マイ</t>
    </rPh>
    <rPh sb="376" eb="378">
      <t>ヒカク</t>
    </rPh>
    <rPh sb="380" eb="381">
      <t>タカ</t>
    </rPh>
    <rPh sb="454" eb="455">
      <t>ハカ</t>
    </rPh>
    <rPh sb="457" eb="458">
      <t>マイ</t>
    </rPh>
    <phoneticPr fontId="4"/>
  </si>
  <si>
    <t xml:space="preserve">　平成１０年４月に供用を開始しており、現在のところは管渠の更新・老朽化対策を実施しておりません。
　平成３０年度に下水道ストックマネジメント（長寿命化）実施計画を策定しましたので、今後計画的に取り組んでいきます。
</t>
    <rPh sb="90" eb="92">
      <t>コンゴ</t>
    </rPh>
    <rPh sb="92" eb="95">
      <t>ケイカクテキ</t>
    </rPh>
    <phoneticPr fontId="4"/>
  </si>
  <si>
    <t xml:space="preserve">　経営の健全性・効率性については、現下の人口減少、施設・設備の更新投資の増大など厳しさが増す経営環境を踏まえ、経営基盤の強化や財政マネジメントの向上等を目的とした地方公営企業法への移行業務に取り組んでおり、２０２４年度からの移行を目標としております。
　投資規模の適正化、整備進度の調整等に配慮し、過大投資、過度の先行投資となることのないよう留意し、「適正な原価」を図り施設利用者の負担額を決定し、事業・経営に取り組んで参ります。
</t>
    <rPh sb="210" eb="211">
      <t>マイ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</si>
</sst>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formatCode="#,##0.00;&quot;△&quot;#,##0.00;&quot;-&quot;">
                  <c:v>0.22</c:v>
                </c:pt>
              </c:numCache>
            </c:numRef>
          </c:val>
          <c:extLst>
            <c:ext xmlns:c16="http://schemas.microsoft.com/office/drawing/2014/chart" uri="{C3380CC4-5D6E-409C-BE32-E72D297353CC}">
              <c16:uniqueId val="{00000000-2894-4D6A-98C2-882D126B2371}"/>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0.11</c:v>
                </c:pt>
                <c:pt idx="2">
                  <c:v>0.15</c:v>
                </c:pt>
                <c:pt idx="3">
                  <c:v>0.16</c:v>
                </c:pt>
                <c:pt idx="4">
                  <c:v>0.13</c:v>
                </c:pt>
              </c:numCache>
            </c:numRef>
          </c:val>
          <c:smooth val="0"/>
          <c:extLst>
            <c:ext xmlns:c16="http://schemas.microsoft.com/office/drawing/2014/chart" uri="{C3380CC4-5D6E-409C-BE32-E72D297353CC}">
              <c16:uniqueId val="{00000001-2894-4D6A-98C2-882D126B2371}"/>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54.77</c:v>
                </c:pt>
                <c:pt idx="1">
                  <c:v>56.8</c:v>
                </c:pt>
                <c:pt idx="2">
                  <c:v>58.88</c:v>
                </c:pt>
                <c:pt idx="3">
                  <c:v>59.43</c:v>
                </c:pt>
                <c:pt idx="4">
                  <c:v>58.88</c:v>
                </c:pt>
              </c:numCache>
            </c:numRef>
          </c:val>
          <c:extLst>
            <c:ext xmlns:c16="http://schemas.microsoft.com/office/drawing/2014/chart" uri="{C3380CC4-5D6E-409C-BE32-E72D297353CC}">
              <c16:uniqueId val="{00000000-E1A6-4C4B-9F40-A3388EA3F7B5}"/>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54.44</c:v>
                </c:pt>
                <c:pt idx="1">
                  <c:v>54.67</c:v>
                </c:pt>
                <c:pt idx="2">
                  <c:v>53.51</c:v>
                </c:pt>
                <c:pt idx="3">
                  <c:v>53.5</c:v>
                </c:pt>
                <c:pt idx="4">
                  <c:v>52.58</c:v>
                </c:pt>
              </c:numCache>
            </c:numRef>
          </c:val>
          <c:smooth val="0"/>
          <c:extLst>
            <c:ext xmlns:c16="http://schemas.microsoft.com/office/drawing/2014/chart" uri="{C3380CC4-5D6E-409C-BE32-E72D297353CC}">
              <c16:uniqueId val="{00000001-E1A6-4C4B-9F40-A3388EA3F7B5}"/>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83.61</c:v>
                </c:pt>
                <c:pt idx="1">
                  <c:v>85.36</c:v>
                </c:pt>
                <c:pt idx="2">
                  <c:v>88.67</c:v>
                </c:pt>
                <c:pt idx="3">
                  <c:v>90.02</c:v>
                </c:pt>
                <c:pt idx="4">
                  <c:v>90.78</c:v>
                </c:pt>
              </c:numCache>
            </c:numRef>
          </c:val>
          <c:extLst>
            <c:ext xmlns:c16="http://schemas.microsoft.com/office/drawing/2014/chart" uri="{C3380CC4-5D6E-409C-BE32-E72D297353CC}">
              <c16:uniqueId val="{00000000-F26B-4720-9A89-89B0BCBC96F2}"/>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84.2</c:v>
                </c:pt>
                <c:pt idx="1">
                  <c:v>83.8</c:v>
                </c:pt>
                <c:pt idx="2">
                  <c:v>83.91</c:v>
                </c:pt>
                <c:pt idx="3">
                  <c:v>83.51</c:v>
                </c:pt>
                <c:pt idx="4">
                  <c:v>83.02</c:v>
                </c:pt>
              </c:numCache>
            </c:numRef>
          </c:val>
          <c:smooth val="0"/>
          <c:extLst>
            <c:ext xmlns:c16="http://schemas.microsoft.com/office/drawing/2014/chart" uri="{C3380CC4-5D6E-409C-BE32-E72D297353CC}">
              <c16:uniqueId val="{00000001-F26B-4720-9A89-89B0BCBC96F2}"/>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72.489999999999995</c:v>
                </c:pt>
                <c:pt idx="1">
                  <c:v>71.459999999999994</c:v>
                </c:pt>
                <c:pt idx="2">
                  <c:v>67.34</c:v>
                </c:pt>
                <c:pt idx="3">
                  <c:v>72.41</c:v>
                </c:pt>
                <c:pt idx="4">
                  <c:v>74.75</c:v>
                </c:pt>
              </c:numCache>
            </c:numRef>
          </c:val>
          <c:extLst>
            <c:ext xmlns:c16="http://schemas.microsoft.com/office/drawing/2014/chart" uri="{C3380CC4-5D6E-409C-BE32-E72D297353CC}">
              <c16:uniqueId val="{00000000-DF1A-4C46-9663-6D7A2EF1356B}"/>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F1A-4C46-9663-6D7A2EF1356B}"/>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7C3-4BB6-8CC5-1CB4E812C9A0}"/>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7C3-4BB6-8CC5-1CB4E812C9A0}"/>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7E0-4798-9CD9-D5F42330F155}"/>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7E0-4798-9CD9-D5F42330F155}"/>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728-443D-B2C6-078D95120E2D}"/>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728-443D-B2C6-078D95120E2D}"/>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47F-4276-8109-40B8747C14B8}"/>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47F-4276-8109-40B8747C14B8}"/>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1550.1</c:v>
                </c:pt>
                <c:pt idx="1">
                  <c:v>1904.2</c:v>
                </c:pt>
                <c:pt idx="2">
                  <c:v>2536.86</c:v>
                </c:pt>
                <c:pt idx="3">
                  <c:v>2411.92</c:v>
                </c:pt>
                <c:pt idx="4">
                  <c:v>2385</c:v>
                </c:pt>
              </c:numCache>
            </c:numRef>
          </c:val>
          <c:extLst>
            <c:ext xmlns:c16="http://schemas.microsoft.com/office/drawing/2014/chart" uri="{C3380CC4-5D6E-409C-BE32-E72D297353CC}">
              <c16:uniqueId val="{00000000-D2DD-429C-8A25-DD9DAD7D45CC}"/>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1136.5</c:v>
                </c:pt>
                <c:pt idx="1">
                  <c:v>1118.56</c:v>
                </c:pt>
                <c:pt idx="2">
                  <c:v>1111.31</c:v>
                </c:pt>
                <c:pt idx="3">
                  <c:v>966.33</c:v>
                </c:pt>
                <c:pt idx="4">
                  <c:v>958.81</c:v>
                </c:pt>
              </c:numCache>
            </c:numRef>
          </c:val>
          <c:smooth val="0"/>
          <c:extLst>
            <c:ext xmlns:c16="http://schemas.microsoft.com/office/drawing/2014/chart" uri="{C3380CC4-5D6E-409C-BE32-E72D297353CC}">
              <c16:uniqueId val="{00000001-D2DD-429C-8A25-DD9DAD7D45CC}"/>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58.31</c:v>
                </c:pt>
                <c:pt idx="1">
                  <c:v>66.069999999999993</c:v>
                </c:pt>
                <c:pt idx="2">
                  <c:v>57.31</c:v>
                </c:pt>
                <c:pt idx="3">
                  <c:v>100</c:v>
                </c:pt>
                <c:pt idx="4">
                  <c:v>99.92</c:v>
                </c:pt>
              </c:numCache>
            </c:numRef>
          </c:val>
          <c:extLst>
            <c:ext xmlns:c16="http://schemas.microsoft.com/office/drawing/2014/chart" uri="{C3380CC4-5D6E-409C-BE32-E72D297353CC}">
              <c16:uniqueId val="{00000000-2AB0-4FC0-B542-1D8A55DDF83C}"/>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71.650000000000006</c:v>
                </c:pt>
                <c:pt idx="1">
                  <c:v>72.33</c:v>
                </c:pt>
                <c:pt idx="2">
                  <c:v>75.540000000000006</c:v>
                </c:pt>
                <c:pt idx="3">
                  <c:v>81.739999999999995</c:v>
                </c:pt>
                <c:pt idx="4">
                  <c:v>82.88</c:v>
                </c:pt>
              </c:numCache>
            </c:numRef>
          </c:val>
          <c:smooth val="0"/>
          <c:extLst>
            <c:ext xmlns:c16="http://schemas.microsoft.com/office/drawing/2014/chart" uri="{C3380CC4-5D6E-409C-BE32-E72D297353CC}">
              <c16:uniqueId val="{00000001-2AB0-4FC0-B542-1D8A55DDF83C}"/>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258.25</c:v>
                </c:pt>
                <c:pt idx="1">
                  <c:v>227.38</c:v>
                </c:pt>
                <c:pt idx="2">
                  <c:v>262.92</c:v>
                </c:pt>
                <c:pt idx="3">
                  <c:v>150.57</c:v>
                </c:pt>
                <c:pt idx="4">
                  <c:v>151.51</c:v>
                </c:pt>
              </c:numCache>
            </c:numRef>
          </c:val>
          <c:extLst>
            <c:ext xmlns:c16="http://schemas.microsoft.com/office/drawing/2014/chart" uri="{C3380CC4-5D6E-409C-BE32-E72D297353CC}">
              <c16:uniqueId val="{00000000-91CE-4117-8873-886341056AD5}"/>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217.82</c:v>
                </c:pt>
                <c:pt idx="1">
                  <c:v>215.28</c:v>
                </c:pt>
                <c:pt idx="2">
                  <c:v>207.96</c:v>
                </c:pt>
                <c:pt idx="3">
                  <c:v>194.31</c:v>
                </c:pt>
                <c:pt idx="4">
                  <c:v>190.99</c:v>
                </c:pt>
              </c:numCache>
            </c:numRef>
          </c:val>
          <c:smooth val="0"/>
          <c:extLst>
            <c:ext xmlns:c16="http://schemas.microsoft.com/office/drawing/2014/chart" uri="{C3380CC4-5D6E-409C-BE32-E72D297353CC}">
              <c16:uniqueId val="{00000001-91CE-4117-8873-886341056AD5}"/>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秋田県　にかほ市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Cc2</v>
      </c>
      <c r="X8" s="48"/>
      <c r="Y8" s="48"/>
      <c r="Z8" s="48"/>
      <c r="AA8" s="48"/>
      <c r="AB8" s="48"/>
      <c r="AC8" s="48"/>
      <c r="AD8" s="49" t="str">
        <f>データ!$M$6</f>
        <v>非設置</v>
      </c>
      <c r="AE8" s="49"/>
      <c r="AF8" s="49"/>
      <c r="AG8" s="49"/>
      <c r="AH8" s="49"/>
      <c r="AI8" s="49"/>
      <c r="AJ8" s="49"/>
      <c r="AK8" s="3"/>
      <c r="AL8" s="50">
        <f>データ!S6</f>
        <v>24707</v>
      </c>
      <c r="AM8" s="50"/>
      <c r="AN8" s="50"/>
      <c r="AO8" s="50"/>
      <c r="AP8" s="50"/>
      <c r="AQ8" s="50"/>
      <c r="AR8" s="50"/>
      <c r="AS8" s="50"/>
      <c r="AT8" s="45">
        <f>データ!T6</f>
        <v>241.13</v>
      </c>
      <c r="AU8" s="45"/>
      <c r="AV8" s="45"/>
      <c r="AW8" s="45"/>
      <c r="AX8" s="45"/>
      <c r="AY8" s="45"/>
      <c r="AZ8" s="45"/>
      <c r="BA8" s="45"/>
      <c r="BB8" s="45">
        <f>データ!U6</f>
        <v>102.46</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66.62</v>
      </c>
      <c r="Q10" s="45"/>
      <c r="R10" s="45"/>
      <c r="S10" s="45"/>
      <c r="T10" s="45"/>
      <c r="U10" s="45"/>
      <c r="V10" s="45"/>
      <c r="W10" s="45">
        <f>データ!Q6</f>
        <v>96.61</v>
      </c>
      <c r="X10" s="45"/>
      <c r="Y10" s="45"/>
      <c r="Z10" s="45"/>
      <c r="AA10" s="45"/>
      <c r="AB10" s="45"/>
      <c r="AC10" s="45"/>
      <c r="AD10" s="50">
        <f>データ!R6</f>
        <v>2592</v>
      </c>
      <c r="AE10" s="50"/>
      <c r="AF10" s="50"/>
      <c r="AG10" s="50"/>
      <c r="AH10" s="50"/>
      <c r="AI10" s="50"/>
      <c r="AJ10" s="50"/>
      <c r="AK10" s="2"/>
      <c r="AL10" s="50">
        <f>データ!V6</f>
        <v>16343</v>
      </c>
      <c r="AM10" s="50"/>
      <c r="AN10" s="50"/>
      <c r="AO10" s="50"/>
      <c r="AP10" s="50"/>
      <c r="AQ10" s="50"/>
      <c r="AR10" s="50"/>
      <c r="AS10" s="50"/>
      <c r="AT10" s="45">
        <f>データ!W6</f>
        <v>6.37</v>
      </c>
      <c r="AU10" s="45"/>
      <c r="AV10" s="45"/>
      <c r="AW10" s="45"/>
      <c r="AX10" s="45"/>
      <c r="AY10" s="45"/>
      <c r="AZ10" s="45"/>
      <c r="BA10" s="45"/>
      <c r="BB10" s="45">
        <f>データ!X6</f>
        <v>2565.62</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110</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111</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112</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【682.78】</v>
      </c>
      <c r="I86" s="26" t="str">
        <f>データ!CA6</f>
        <v>【100.91】</v>
      </c>
      <c r="J86" s="26" t="str">
        <f>データ!CL6</f>
        <v>【136.86】</v>
      </c>
      <c r="K86" s="26" t="str">
        <f>データ!CW6</f>
        <v>【58.98】</v>
      </c>
      <c r="L86" s="26" t="str">
        <f>データ!DH6</f>
        <v>【95.20】</v>
      </c>
      <c r="M86" s="26" t="s">
        <v>43</v>
      </c>
      <c r="N86" s="26" t="s">
        <v>43</v>
      </c>
      <c r="O86" s="26" t="str">
        <f>データ!EO6</f>
        <v>【0.23】</v>
      </c>
    </row>
  </sheetData>
  <sheetProtection algorithmName="SHA-512" hashValue="sx3PUSd9cOU/pm90Jdxtblqmkn77pUfVoFv0pVsERYhCrjN4FJnaAYJFR/C6M/w85sEHjqBuV7+JrbFz0trf6A==" saltValue="kLJfbV1kPpRs5NIdw363a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76" t="s">
        <v>53</v>
      </c>
      <c r="I3" s="77"/>
      <c r="J3" s="77"/>
      <c r="K3" s="77"/>
      <c r="L3" s="77"/>
      <c r="M3" s="77"/>
      <c r="N3" s="77"/>
      <c r="O3" s="77"/>
      <c r="P3" s="77"/>
      <c r="Q3" s="77"/>
      <c r="R3" s="77"/>
      <c r="S3" s="77"/>
      <c r="T3" s="77"/>
      <c r="U3" s="77"/>
      <c r="V3" s="77"/>
      <c r="W3" s="77"/>
      <c r="X3" s="78"/>
      <c r="Y3" s="82" t="s">
        <v>54</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55</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56</v>
      </c>
      <c r="B4" s="30"/>
      <c r="C4" s="30"/>
      <c r="D4" s="30"/>
      <c r="E4" s="30"/>
      <c r="F4" s="30"/>
      <c r="G4" s="30"/>
      <c r="H4" s="79"/>
      <c r="I4" s="80"/>
      <c r="J4" s="80"/>
      <c r="K4" s="80"/>
      <c r="L4" s="80"/>
      <c r="M4" s="80"/>
      <c r="N4" s="80"/>
      <c r="O4" s="80"/>
      <c r="P4" s="80"/>
      <c r="Q4" s="80"/>
      <c r="R4" s="80"/>
      <c r="S4" s="80"/>
      <c r="T4" s="80"/>
      <c r="U4" s="80"/>
      <c r="V4" s="80"/>
      <c r="W4" s="80"/>
      <c r="X4" s="81"/>
      <c r="Y4" s="75" t="s">
        <v>57</v>
      </c>
      <c r="Z4" s="75"/>
      <c r="AA4" s="75"/>
      <c r="AB4" s="75"/>
      <c r="AC4" s="75"/>
      <c r="AD4" s="75"/>
      <c r="AE4" s="75"/>
      <c r="AF4" s="75"/>
      <c r="AG4" s="75"/>
      <c r="AH4" s="75"/>
      <c r="AI4" s="75"/>
      <c r="AJ4" s="75" t="s">
        <v>58</v>
      </c>
      <c r="AK4" s="75"/>
      <c r="AL4" s="75"/>
      <c r="AM4" s="75"/>
      <c r="AN4" s="75"/>
      <c r="AO4" s="75"/>
      <c r="AP4" s="75"/>
      <c r="AQ4" s="75"/>
      <c r="AR4" s="75"/>
      <c r="AS4" s="75"/>
      <c r="AT4" s="75"/>
      <c r="AU4" s="75" t="s">
        <v>59</v>
      </c>
      <c r="AV4" s="75"/>
      <c r="AW4" s="75"/>
      <c r="AX4" s="75"/>
      <c r="AY4" s="75"/>
      <c r="AZ4" s="75"/>
      <c r="BA4" s="75"/>
      <c r="BB4" s="75"/>
      <c r="BC4" s="75"/>
      <c r="BD4" s="75"/>
      <c r="BE4" s="75"/>
      <c r="BF4" s="75" t="s">
        <v>60</v>
      </c>
      <c r="BG4" s="75"/>
      <c r="BH4" s="75"/>
      <c r="BI4" s="75"/>
      <c r="BJ4" s="75"/>
      <c r="BK4" s="75"/>
      <c r="BL4" s="75"/>
      <c r="BM4" s="75"/>
      <c r="BN4" s="75"/>
      <c r="BO4" s="75"/>
      <c r="BP4" s="75"/>
      <c r="BQ4" s="75" t="s">
        <v>61</v>
      </c>
      <c r="BR4" s="75"/>
      <c r="BS4" s="75"/>
      <c r="BT4" s="75"/>
      <c r="BU4" s="75"/>
      <c r="BV4" s="75"/>
      <c r="BW4" s="75"/>
      <c r="BX4" s="75"/>
      <c r="BY4" s="75"/>
      <c r="BZ4" s="75"/>
      <c r="CA4" s="75"/>
      <c r="CB4" s="75" t="s">
        <v>62</v>
      </c>
      <c r="CC4" s="75"/>
      <c r="CD4" s="75"/>
      <c r="CE4" s="75"/>
      <c r="CF4" s="75"/>
      <c r="CG4" s="75"/>
      <c r="CH4" s="75"/>
      <c r="CI4" s="75"/>
      <c r="CJ4" s="75"/>
      <c r="CK4" s="75"/>
      <c r="CL4" s="75"/>
      <c r="CM4" s="75" t="s">
        <v>63</v>
      </c>
      <c r="CN4" s="75"/>
      <c r="CO4" s="75"/>
      <c r="CP4" s="75"/>
      <c r="CQ4" s="75"/>
      <c r="CR4" s="75"/>
      <c r="CS4" s="75"/>
      <c r="CT4" s="75"/>
      <c r="CU4" s="75"/>
      <c r="CV4" s="75"/>
      <c r="CW4" s="75"/>
      <c r="CX4" s="75" t="s">
        <v>64</v>
      </c>
      <c r="CY4" s="75"/>
      <c r="CZ4" s="75"/>
      <c r="DA4" s="75"/>
      <c r="DB4" s="75"/>
      <c r="DC4" s="75"/>
      <c r="DD4" s="75"/>
      <c r="DE4" s="75"/>
      <c r="DF4" s="75"/>
      <c r="DG4" s="75"/>
      <c r="DH4" s="75"/>
      <c r="DI4" s="75" t="s">
        <v>65</v>
      </c>
      <c r="DJ4" s="75"/>
      <c r="DK4" s="75"/>
      <c r="DL4" s="75"/>
      <c r="DM4" s="75"/>
      <c r="DN4" s="75"/>
      <c r="DO4" s="75"/>
      <c r="DP4" s="75"/>
      <c r="DQ4" s="75"/>
      <c r="DR4" s="75"/>
      <c r="DS4" s="75"/>
      <c r="DT4" s="75" t="s">
        <v>66</v>
      </c>
      <c r="DU4" s="75"/>
      <c r="DV4" s="75"/>
      <c r="DW4" s="75"/>
      <c r="DX4" s="75"/>
      <c r="DY4" s="75"/>
      <c r="DZ4" s="75"/>
      <c r="EA4" s="75"/>
      <c r="EB4" s="75"/>
      <c r="EC4" s="75"/>
      <c r="ED4" s="75"/>
      <c r="EE4" s="75" t="s">
        <v>67</v>
      </c>
      <c r="EF4" s="75"/>
      <c r="EG4" s="75"/>
      <c r="EH4" s="75"/>
      <c r="EI4" s="75"/>
      <c r="EJ4" s="75"/>
      <c r="EK4" s="75"/>
      <c r="EL4" s="75"/>
      <c r="EM4" s="75"/>
      <c r="EN4" s="75"/>
      <c r="EO4" s="75"/>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2018</v>
      </c>
      <c r="C6" s="33">
        <f t="shared" ref="C6:X6" si="3">C7</f>
        <v>52141</v>
      </c>
      <c r="D6" s="33">
        <f t="shared" si="3"/>
        <v>47</v>
      </c>
      <c r="E6" s="33">
        <f t="shared" si="3"/>
        <v>17</v>
      </c>
      <c r="F6" s="33">
        <f t="shared" si="3"/>
        <v>1</v>
      </c>
      <c r="G6" s="33">
        <f t="shared" si="3"/>
        <v>0</v>
      </c>
      <c r="H6" s="33" t="str">
        <f t="shared" si="3"/>
        <v>秋田県　にかほ市</v>
      </c>
      <c r="I6" s="33" t="str">
        <f t="shared" si="3"/>
        <v>法非適用</v>
      </c>
      <c r="J6" s="33" t="str">
        <f t="shared" si="3"/>
        <v>下水道事業</v>
      </c>
      <c r="K6" s="33" t="str">
        <f t="shared" si="3"/>
        <v>公共下水道</v>
      </c>
      <c r="L6" s="33" t="str">
        <f t="shared" si="3"/>
        <v>Cc2</v>
      </c>
      <c r="M6" s="33" t="str">
        <f t="shared" si="3"/>
        <v>非設置</v>
      </c>
      <c r="N6" s="34" t="str">
        <f t="shared" si="3"/>
        <v>-</v>
      </c>
      <c r="O6" s="34" t="str">
        <f t="shared" si="3"/>
        <v>該当数値なし</v>
      </c>
      <c r="P6" s="34">
        <f t="shared" si="3"/>
        <v>66.62</v>
      </c>
      <c r="Q6" s="34">
        <f t="shared" si="3"/>
        <v>96.61</v>
      </c>
      <c r="R6" s="34">
        <f t="shared" si="3"/>
        <v>2592</v>
      </c>
      <c r="S6" s="34">
        <f t="shared" si="3"/>
        <v>24707</v>
      </c>
      <c r="T6" s="34">
        <f t="shared" si="3"/>
        <v>241.13</v>
      </c>
      <c r="U6" s="34">
        <f t="shared" si="3"/>
        <v>102.46</v>
      </c>
      <c r="V6" s="34">
        <f t="shared" si="3"/>
        <v>16343</v>
      </c>
      <c r="W6" s="34">
        <f t="shared" si="3"/>
        <v>6.37</v>
      </c>
      <c r="X6" s="34">
        <f t="shared" si="3"/>
        <v>2565.62</v>
      </c>
      <c r="Y6" s="35">
        <f>IF(Y7="",NA(),Y7)</f>
        <v>72.489999999999995</v>
      </c>
      <c r="Z6" s="35">
        <f t="shared" ref="Z6:AH6" si="4">IF(Z7="",NA(),Z7)</f>
        <v>71.459999999999994</v>
      </c>
      <c r="AA6" s="35">
        <f t="shared" si="4"/>
        <v>67.34</v>
      </c>
      <c r="AB6" s="35">
        <f t="shared" si="4"/>
        <v>72.41</v>
      </c>
      <c r="AC6" s="35">
        <f t="shared" si="4"/>
        <v>74.75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1550.1</v>
      </c>
      <c r="BG6" s="35">
        <f t="shared" ref="BG6:BO6" si="7">IF(BG7="",NA(),BG7)</f>
        <v>1904.2</v>
      </c>
      <c r="BH6" s="35">
        <f t="shared" si="7"/>
        <v>2536.86</v>
      </c>
      <c r="BI6" s="35">
        <f t="shared" si="7"/>
        <v>2411.92</v>
      </c>
      <c r="BJ6" s="35">
        <f t="shared" si="7"/>
        <v>2385</v>
      </c>
      <c r="BK6" s="35">
        <f t="shared" si="7"/>
        <v>1136.5</v>
      </c>
      <c r="BL6" s="35">
        <f t="shared" si="7"/>
        <v>1118.56</v>
      </c>
      <c r="BM6" s="35">
        <f t="shared" si="7"/>
        <v>1111.31</v>
      </c>
      <c r="BN6" s="35">
        <f t="shared" si="7"/>
        <v>966.33</v>
      </c>
      <c r="BO6" s="35">
        <f t="shared" si="7"/>
        <v>958.81</v>
      </c>
      <c r="BP6" s="34" t="str">
        <f>IF(BP7="","",IF(BP7="-","【-】","【"&amp;SUBSTITUTE(TEXT(BP7,"#,##0.00"),"-","△")&amp;"】"))</f>
        <v>【682.78】</v>
      </c>
      <c r="BQ6" s="35">
        <f>IF(BQ7="",NA(),BQ7)</f>
        <v>58.31</v>
      </c>
      <c r="BR6" s="35">
        <f t="shared" ref="BR6:BZ6" si="8">IF(BR7="",NA(),BR7)</f>
        <v>66.069999999999993</v>
      </c>
      <c r="BS6" s="35">
        <f t="shared" si="8"/>
        <v>57.31</v>
      </c>
      <c r="BT6" s="35">
        <f t="shared" si="8"/>
        <v>100</v>
      </c>
      <c r="BU6" s="35">
        <f t="shared" si="8"/>
        <v>99.92</v>
      </c>
      <c r="BV6" s="35">
        <f t="shared" si="8"/>
        <v>71.650000000000006</v>
      </c>
      <c r="BW6" s="35">
        <f t="shared" si="8"/>
        <v>72.33</v>
      </c>
      <c r="BX6" s="35">
        <f t="shared" si="8"/>
        <v>75.540000000000006</v>
      </c>
      <c r="BY6" s="35">
        <f t="shared" si="8"/>
        <v>81.739999999999995</v>
      </c>
      <c r="BZ6" s="35">
        <f t="shared" si="8"/>
        <v>82.88</v>
      </c>
      <c r="CA6" s="34" t="str">
        <f>IF(CA7="","",IF(CA7="-","【-】","【"&amp;SUBSTITUTE(TEXT(CA7,"#,##0.00"),"-","△")&amp;"】"))</f>
        <v>【100.91】</v>
      </c>
      <c r="CB6" s="35">
        <f>IF(CB7="",NA(),CB7)</f>
        <v>258.25</v>
      </c>
      <c r="CC6" s="35">
        <f t="shared" ref="CC6:CK6" si="9">IF(CC7="",NA(),CC7)</f>
        <v>227.38</v>
      </c>
      <c r="CD6" s="35">
        <f t="shared" si="9"/>
        <v>262.92</v>
      </c>
      <c r="CE6" s="35">
        <f t="shared" si="9"/>
        <v>150.57</v>
      </c>
      <c r="CF6" s="35">
        <f t="shared" si="9"/>
        <v>151.51</v>
      </c>
      <c r="CG6" s="35">
        <f t="shared" si="9"/>
        <v>217.82</v>
      </c>
      <c r="CH6" s="35">
        <f t="shared" si="9"/>
        <v>215.28</v>
      </c>
      <c r="CI6" s="35">
        <f t="shared" si="9"/>
        <v>207.96</v>
      </c>
      <c r="CJ6" s="35">
        <f t="shared" si="9"/>
        <v>194.31</v>
      </c>
      <c r="CK6" s="35">
        <f t="shared" si="9"/>
        <v>190.99</v>
      </c>
      <c r="CL6" s="34" t="str">
        <f>IF(CL7="","",IF(CL7="-","【-】","【"&amp;SUBSTITUTE(TEXT(CL7,"#,##0.00"),"-","△")&amp;"】"))</f>
        <v>【136.86】</v>
      </c>
      <c r="CM6" s="35">
        <f>IF(CM7="",NA(),CM7)</f>
        <v>54.77</v>
      </c>
      <c r="CN6" s="35">
        <f t="shared" ref="CN6:CV6" si="10">IF(CN7="",NA(),CN7)</f>
        <v>56.8</v>
      </c>
      <c r="CO6" s="35">
        <f t="shared" si="10"/>
        <v>58.88</v>
      </c>
      <c r="CP6" s="35">
        <f t="shared" si="10"/>
        <v>59.43</v>
      </c>
      <c r="CQ6" s="35">
        <f t="shared" si="10"/>
        <v>58.88</v>
      </c>
      <c r="CR6" s="35">
        <f t="shared" si="10"/>
        <v>54.44</v>
      </c>
      <c r="CS6" s="35">
        <f t="shared" si="10"/>
        <v>54.67</v>
      </c>
      <c r="CT6" s="35">
        <f t="shared" si="10"/>
        <v>53.51</v>
      </c>
      <c r="CU6" s="35">
        <f t="shared" si="10"/>
        <v>53.5</v>
      </c>
      <c r="CV6" s="35">
        <f t="shared" si="10"/>
        <v>52.58</v>
      </c>
      <c r="CW6" s="34" t="str">
        <f>IF(CW7="","",IF(CW7="-","【-】","【"&amp;SUBSTITUTE(TEXT(CW7,"#,##0.00"),"-","△")&amp;"】"))</f>
        <v>【58.98】</v>
      </c>
      <c r="CX6" s="35">
        <f>IF(CX7="",NA(),CX7)</f>
        <v>83.61</v>
      </c>
      <c r="CY6" s="35">
        <f t="shared" ref="CY6:DG6" si="11">IF(CY7="",NA(),CY7)</f>
        <v>85.36</v>
      </c>
      <c r="CZ6" s="35">
        <f t="shared" si="11"/>
        <v>88.67</v>
      </c>
      <c r="DA6" s="35">
        <f t="shared" si="11"/>
        <v>90.02</v>
      </c>
      <c r="DB6" s="35">
        <f t="shared" si="11"/>
        <v>90.78</v>
      </c>
      <c r="DC6" s="35">
        <f t="shared" si="11"/>
        <v>84.2</v>
      </c>
      <c r="DD6" s="35">
        <f t="shared" si="11"/>
        <v>83.8</v>
      </c>
      <c r="DE6" s="35">
        <f t="shared" si="11"/>
        <v>83.91</v>
      </c>
      <c r="DF6" s="35">
        <f t="shared" si="11"/>
        <v>83.51</v>
      </c>
      <c r="DG6" s="35">
        <f t="shared" si="11"/>
        <v>83.02</v>
      </c>
      <c r="DH6" s="34" t="str">
        <f>IF(DH7="","",IF(DH7="-","【-】","【"&amp;SUBSTITUTE(TEXT(DH7,"#,##0.00"),"-","△")&amp;"】"))</f>
        <v>【95.20】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5">
        <f t="shared" si="14"/>
        <v>0.22</v>
      </c>
      <c r="EJ6" s="35">
        <f t="shared" si="14"/>
        <v>0.04</v>
      </c>
      <c r="EK6" s="35">
        <f t="shared" si="14"/>
        <v>0.11</v>
      </c>
      <c r="EL6" s="35">
        <f t="shared" si="14"/>
        <v>0.15</v>
      </c>
      <c r="EM6" s="35">
        <f t="shared" si="14"/>
        <v>0.16</v>
      </c>
      <c r="EN6" s="35">
        <f t="shared" si="14"/>
        <v>0.13</v>
      </c>
      <c r="EO6" s="34" t="str">
        <f>IF(EO7="","",IF(EO7="-","【-】","【"&amp;SUBSTITUTE(TEXT(EO7,"#,##0.00"),"-","△")&amp;"】"))</f>
        <v>【0.23】</v>
      </c>
    </row>
    <row r="7" spans="1:145" s="36" customFormat="1" x14ac:dyDescent="0.15">
      <c r="A7" s="28"/>
      <c r="B7" s="37">
        <v>2018</v>
      </c>
      <c r="C7" s="37">
        <v>52141</v>
      </c>
      <c r="D7" s="37">
        <v>47</v>
      </c>
      <c r="E7" s="37">
        <v>17</v>
      </c>
      <c r="F7" s="37">
        <v>1</v>
      </c>
      <c r="G7" s="37">
        <v>0</v>
      </c>
      <c r="H7" s="37" t="s">
        <v>97</v>
      </c>
      <c r="I7" s="37" t="s">
        <v>98</v>
      </c>
      <c r="J7" s="37" t="s">
        <v>99</v>
      </c>
      <c r="K7" s="37" t="s">
        <v>100</v>
      </c>
      <c r="L7" s="37" t="s">
        <v>101</v>
      </c>
      <c r="M7" s="37" t="s">
        <v>102</v>
      </c>
      <c r="N7" s="38" t="s">
        <v>103</v>
      </c>
      <c r="O7" s="38" t="s">
        <v>104</v>
      </c>
      <c r="P7" s="38">
        <v>66.62</v>
      </c>
      <c r="Q7" s="38">
        <v>96.61</v>
      </c>
      <c r="R7" s="38">
        <v>2592</v>
      </c>
      <c r="S7" s="38">
        <v>24707</v>
      </c>
      <c r="T7" s="38">
        <v>241.13</v>
      </c>
      <c r="U7" s="38">
        <v>102.46</v>
      </c>
      <c r="V7" s="38">
        <v>16343</v>
      </c>
      <c r="W7" s="38">
        <v>6.37</v>
      </c>
      <c r="X7" s="38">
        <v>2565.62</v>
      </c>
      <c r="Y7" s="38">
        <v>72.489999999999995</v>
      </c>
      <c r="Z7" s="38">
        <v>71.459999999999994</v>
      </c>
      <c r="AA7" s="38">
        <v>67.34</v>
      </c>
      <c r="AB7" s="38">
        <v>72.41</v>
      </c>
      <c r="AC7" s="38">
        <v>74.75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1550.1</v>
      </c>
      <c r="BG7" s="38">
        <v>1904.2</v>
      </c>
      <c r="BH7" s="38">
        <v>2536.86</v>
      </c>
      <c r="BI7" s="38">
        <v>2411.92</v>
      </c>
      <c r="BJ7" s="38">
        <v>2385</v>
      </c>
      <c r="BK7" s="38">
        <v>1136.5</v>
      </c>
      <c r="BL7" s="38">
        <v>1118.56</v>
      </c>
      <c r="BM7" s="38">
        <v>1111.31</v>
      </c>
      <c r="BN7" s="38">
        <v>966.33</v>
      </c>
      <c r="BO7" s="38">
        <v>958.81</v>
      </c>
      <c r="BP7" s="38">
        <v>682.78</v>
      </c>
      <c r="BQ7" s="38">
        <v>58.31</v>
      </c>
      <c r="BR7" s="38">
        <v>66.069999999999993</v>
      </c>
      <c r="BS7" s="38">
        <v>57.31</v>
      </c>
      <c r="BT7" s="38">
        <v>100</v>
      </c>
      <c r="BU7" s="38">
        <v>99.92</v>
      </c>
      <c r="BV7" s="38">
        <v>71.650000000000006</v>
      </c>
      <c r="BW7" s="38">
        <v>72.33</v>
      </c>
      <c r="BX7" s="38">
        <v>75.540000000000006</v>
      </c>
      <c r="BY7" s="38">
        <v>81.739999999999995</v>
      </c>
      <c r="BZ7" s="38">
        <v>82.88</v>
      </c>
      <c r="CA7" s="38">
        <v>100.91</v>
      </c>
      <c r="CB7" s="38">
        <v>258.25</v>
      </c>
      <c r="CC7" s="38">
        <v>227.38</v>
      </c>
      <c r="CD7" s="38">
        <v>262.92</v>
      </c>
      <c r="CE7" s="38">
        <v>150.57</v>
      </c>
      <c r="CF7" s="38">
        <v>151.51</v>
      </c>
      <c r="CG7" s="38">
        <v>217.82</v>
      </c>
      <c r="CH7" s="38">
        <v>215.28</v>
      </c>
      <c r="CI7" s="38">
        <v>207.96</v>
      </c>
      <c r="CJ7" s="38">
        <v>194.31</v>
      </c>
      <c r="CK7" s="38">
        <v>190.99</v>
      </c>
      <c r="CL7" s="38">
        <v>136.86000000000001</v>
      </c>
      <c r="CM7" s="38">
        <v>54.77</v>
      </c>
      <c r="CN7" s="38">
        <v>56.8</v>
      </c>
      <c r="CO7" s="38">
        <v>58.88</v>
      </c>
      <c r="CP7" s="38">
        <v>59.43</v>
      </c>
      <c r="CQ7" s="38">
        <v>58.88</v>
      </c>
      <c r="CR7" s="38">
        <v>54.44</v>
      </c>
      <c r="CS7" s="38">
        <v>54.67</v>
      </c>
      <c r="CT7" s="38">
        <v>53.51</v>
      </c>
      <c r="CU7" s="38">
        <v>53.5</v>
      </c>
      <c r="CV7" s="38">
        <v>52.58</v>
      </c>
      <c r="CW7" s="38">
        <v>58.98</v>
      </c>
      <c r="CX7" s="38">
        <v>83.61</v>
      </c>
      <c r="CY7" s="38">
        <v>85.36</v>
      </c>
      <c r="CZ7" s="38">
        <v>88.67</v>
      </c>
      <c r="DA7" s="38">
        <v>90.02</v>
      </c>
      <c r="DB7" s="38">
        <v>90.78</v>
      </c>
      <c r="DC7" s="38">
        <v>84.2</v>
      </c>
      <c r="DD7" s="38">
        <v>83.8</v>
      </c>
      <c r="DE7" s="38">
        <v>83.91</v>
      </c>
      <c r="DF7" s="38">
        <v>83.51</v>
      </c>
      <c r="DG7" s="38">
        <v>83.02</v>
      </c>
      <c r="DH7" s="38">
        <v>95.2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0.22</v>
      </c>
      <c r="EJ7" s="38">
        <v>0.04</v>
      </c>
      <c r="EK7" s="38">
        <v>0.11</v>
      </c>
      <c r="EL7" s="38">
        <v>0.15</v>
      </c>
      <c r="EM7" s="38">
        <v>0.16</v>
      </c>
      <c r="EN7" s="38">
        <v>0.13</v>
      </c>
      <c r="EO7" s="38">
        <v>0.23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2020-03-05T04:47:21Z</cp:lastPrinted>
  <dcterms:created xsi:type="dcterms:W3CDTF">2019-12-05T05:01:13Z</dcterms:created>
  <dcterms:modified xsi:type="dcterms:W3CDTF">2020-03-05T04:47:26Z</dcterms:modified>
  <cp:category/>
</cp:coreProperties>
</file>