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経営比較分析表の分析等について（依頼）\提出\"/>
    </mc:Choice>
  </mc:AlternateContent>
  <workbookProtection workbookAlgorithmName="SHA-512" workbookHashValue="YXyV4akX/pur9Ay5BhwKcGzPw476ACW8xVy0tlJXWsuHG95KEHnCGqPVbqDL9MJsQW5tgXGbev4lAX0+9VDJlA==" workbookSaltValue="EIZ34tidoLOOBWLupASFCw=="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D8" i="4"/>
  <c r="W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<sst xmlns="http://schemas.openxmlformats.org/spreadsheetml/2006/main" count="228" uniqueCount="114">
  <si>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</si>
  <si>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</si>
  <si>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</si>
  <si>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</si>
  <si>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</si>
  <si>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</si>
  <si>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</si>
  <si>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</si>
  <si>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</si>
  <si>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</si>
  <si>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</si>
  <si>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</si>
  <si>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</si>
  <si>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</si>
  <si>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</si>
  <si>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</si>
  <si>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</si>
  <si>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</si>
  <si>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</si>
  <si>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</si>
  <si>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</si>
  <si>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</si>
  <si>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</si>
  <si>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</si>
  <si>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</si>
  <si>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</si>
  <si>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</si>
  <si>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</si>
  <si>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</si>
  <si>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</si>
  <si>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</si>
  <si>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</si>
  <si>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</si>
  <si>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</si>
  <si>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</si>
  <si>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</si>
  <si>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</si>
  <si>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</si>
  <si>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</si>
  <si>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</si>
  <si>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</si>
  <si>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</si>
  <si>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</si>
  <si>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</si>
  <si>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</si>
  <si>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</si>
  <si>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</si>
  <si>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</si>
  <si>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</si>
  <si>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</si>
  <si>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</si>
  <si>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</si>
  <si>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</si>
  <si>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</si>
  <si>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</si>
  <si>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</si>
  <si>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</si>
  <si>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</si>
  <si>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</si>
  <si>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</si>
  <si>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</si>
  <si>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</si>
  <si>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</si>
  <si>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</si>
  <si>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</si>
  <si>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</si>
  <si>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</si>
  <si>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</si>
  <si>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</si>
  <si>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</si>
  <si>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</si>
  <si>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</si>
  <si>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</si>
  <si>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</si>
  <si>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</si>
  <si>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</si>
  <si>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</si>
  <si>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</si>
  <si>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</si>
  <si>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</si>
  <si>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</si>
  <si>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</si>
  <si>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</si>
  <si>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</si>
  <si>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</si>
  <si>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</si>
  <si>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</si>
  <si>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</si>
  <si>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</si>
  <si>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</si>
  <si>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</si>
  <si>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</si>
  <si>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</si>
  <si>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</si>
  <si>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</si>
  <si>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</si>
  <si>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</si>
  <si>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</si>
  <si>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</si>
  <si>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</si>
  <si>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</si>
  <si>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</si>
  <si>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</si>
  <si>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</si>
  <si>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</si>
  <si>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</si>
  <si>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</si>
  <si>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</si>
  <si>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</si>
  <si>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</si>
  <si>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</si>
  <si>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市の経営比較分析表は人口の減少等による給水収益の減少により、経常収支比率や料金回収率が減少傾向にあります。加えて有収率が類似団体と比較すると低いため、有収率の改善を目指した管路の更新を進め、料金見直しの検討するなど改善に努めます。
　今後も進行が予想される人口減少による影響を考慮した上で安定した経営を目指します。</t>
    <rPh sb="94" eb="95">
      <t>スス</t>
    </rPh>
    <rPh sb="97" eb="99">
      <t>リョウキン</t>
    </rPh>
    <rPh sb="99" eb="101">
      <t>ミナオ</t>
    </rPh>
    <rPh sb="103" eb="105">
      <t>ケントウ</t>
    </rPh>
    <rPh sb="109" eb="111">
      <t>カイゼン</t>
    </rPh>
    <rPh sb="112" eb="113">
      <t>ツト</t>
    </rPh>
    <rPh sb="119" eb="121">
      <t>コンゴ</t>
    </rPh>
    <rPh sb="122" eb="124">
      <t>シンコウ</t>
    </rPh>
    <rPh sb="125" eb="127">
      <t>ヨソウ</t>
    </rPh>
    <rPh sb="130" eb="132">
      <t>ジンコウ</t>
    </rPh>
    <rPh sb="132" eb="134">
      <t>ゲンショウ</t>
    </rPh>
    <rPh sb="137" eb="139">
      <t>エイキョウ</t>
    </rPh>
    <rPh sb="140" eb="142">
      <t>コウリョ</t>
    </rPh>
    <rPh sb="144" eb="145">
      <t>ウエ</t>
    </rPh>
    <rPh sb="146" eb="148">
      <t>アンテイ</t>
    </rPh>
    <rPh sb="150" eb="152">
      <t>ケイエイ</t>
    </rPh>
    <rPh sb="153" eb="155">
      <t>メザ</t>
    </rPh>
    <phoneticPr fontId="4"/>
  </si>
  <si>
    <t>①人口減少等に伴う給水収益の減と減価償却費の増により経常収支比率が年々減少しているため、経営状況の見直しを図ります。
②累積欠損金は発生していないため現状維持に努めます。
③流動比率は増加傾向にありますが、類似団体と比較すると低いため、より安定した経営に努めます。
④企業債残高は減少傾向にありますが、人口減少等に伴う給水収益の減少により企業債残高対給水収益比率は上昇傾向にあるため。施設への投資と収益を考慮し、安定した経営に努めます。
⑤料金回収率は、類似団体とほぼ同等の数値だが、減少傾向にあるため料金見直しを検討するなど改善に努めます。
⑥給水原価は類似団体と比較しても低い状況にありますが、有収率が低いため管路への投資を検討します。
⑦施設利用率は類似団体と比較すると低い状況にあるため、施設の統廃合などを検討します。
⑧有収率は類似団体と比較するとかなり低い状況にあるため、有収率の改善に向けて漏水調査や漏水管の修繕に努めます。</t>
    <rPh sb="53" eb="54">
      <t>ハカ</t>
    </rPh>
    <rPh sb="75" eb="77">
      <t>ゲンジョウ</t>
    </rPh>
    <rPh sb="77" eb="79">
      <t>イジ</t>
    </rPh>
    <rPh sb="80" eb="81">
      <t>ツト</t>
    </rPh>
    <rPh sb="202" eb="204">
      <t>コウリョ</t>
    </rPh>
    <rPh sb="206" eb="208">
      <t>アンテイ</t>
    </rPh>
    <rPh sb="210" eb="212">
      <t>ケイエイ</t>
    </rPh>
    <rPh sb="213" eb="214">
      <t>ツト</t>
    </rPh>
    <rPh sb="227" eb="229">
      <t>ルイジ</t>
    </rPh>
    <rPh sb="229" eb="231">
      <t>ダンタイ</t>
    </rPh>
    <rPh sb="234" eb="236">
      <t>ドウトウ</t>
    </rPh>
    <rPh sb="237" eb="239">
      <t>スウチ</t>
    </rPh>
    <rPh sb="242" eb="244">
      <t>ゲンショウ</t>
    </rPh>
    <rPh sb="244" eb="246">
      <t>ケイコウ</t>
    </rPh>
    <rPh sb="251" eb="253">
      <t>リョウキン</t>
    </rPh>
    <rPh sb="253" eb="255">
      <t>ミナオ</t>
    </rPh>
    <rPh sb="257" eb="259">
      <t>ケントウ</t>
    </rPh>
    <rPh sb="263" eb="265">
      <t>カイゼン</t>
    </rPh>
    <rPh sb="266" eb="267">
      <t>ツト</t>
    </rPh>
    <rPh sb="314" eb="316">
      <t>ケントウ</t>
    </rPh>
    <rPh sb="399" eb="400">
      <t>ム</t>
    </rPh>
    <phoneticPr fontId="4"/>
  </si>
  <si>
    <t>①有形固定資産減価償却率は類似団体と比較すると低い状況にありますが、改善傾向にあるため引き続き施設や管路の更新を図ります。
②管路経年化率は類似団体と比較すると低い状況にありますが、類似団体と比較すると有収率が低いため有収率の改善と管路の更新を進めます。
③管路更新率は類似団体と比較すると高い状況にありましたが、令和元年度は老朽管の更新に該当する工事が少なかったため、例年よりも低い数値になっています。今後は計画に基づき老朽管の更新を実施していく予定です。</t>
    <rPh sb="34" eb="36">
      <t>カイゼン</t>
    </rPh>
    <rPh sb="36" eb="38">
      <t>ケイコウ</t>
    </rPh>
    <rPh sb="43" eb="44">
      <t>ヒ</t>
    </rPh>
    <rPh sb="45" eb="46">
      <t>ツヅ</t>
    </rPh>
    <rPh sb="56" eb="57">
      <t>ハカ</t>
    </rPh>
    <rPh sb="122" eb="123">
      <t>スス</t>
    </rPh>
    <rPh sb="145" eb="146">
      <t>タカ</t>
    </rPh>
    <rPh sb="157" eb="159">
      <t>レイワ</t>
    </rPh>
    <rPh sb="159" eb="160">
      <t>ガン</t>
    </rPh>
    <rPh sb="160" eb="161">
      <t>ネン</t>
    </rPh>
    <rPh sb="161" eb="162">
      <t>ド</t>
    </rPh>
    <rPh sb="163" eb="165">
      <t>ロウキュウ</t>
    </rPh>
    <rPh sb="165" eb="166">
      <t>カン</t>
    </rPh>
    <rPh sb="167" eb="169">
      <t>コウシン</t>
    </rPh>
    <rPh sb="170" eb="172">
      <t>ガイトウ</t>
    </rPh>
    <rPh sb="174" eb="176">
      <t>コウジ</t>
    </rPh>
    <rPh sb="177" eb="178">
      <t>スク</t>
    </rPh>
    <rPh sb="185" eb="187">
      <t>レイネン</t>
    </rPh>
    <rPh sb="190" eb="191">
      <t>ヒク</t>
    </rPh>
    <rPh sb="192" eb="194">
      <t>スウチ</t>
    </rPh>
    <rPh sb="202" eb="204">
      <t>コンゴ</t>
    </rPh>
    <rPh sb="205" eb="207">
      <t>ケイカク</t>
    </rPh>
    <rPh sb="208" eb="209">
      <t>モト</t>
    </rPh>
    <rPh sb="211" eb="214">
      <t>ロウキュウカン</t>
    </rPh>
    <rPh sb="215" eb="217">
      <t>コウシン</t>
    </rPh>
    <rPh sb="218" eb="220">
      <t>ジッシ</t>
    </rPh>
    <rPh sb="224" eb="22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</si>
</sst>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1.17</c:v>
                </c:pt>
                <c:pt idx="1">
                  <c:v>1.38</c:v>
                </c:pt>
                <c:pt idx="2">
                  <c:v>0.91</c:v>
                </c:pt>
                <c:pt idx="3">
                  <c:v>0.89</c:v>
                </c:pt>
                <c:pt idx="4">
                  <c:v>0.25</c:v>
                </c:pt>
              </c:numCache>
            </c:numRef>
          </c:val>
          <c:extLst>
            <c:ext xmlns:c16="http://schemas.microsoft.com/office/drawing/2014/chart" uri="{C3380CC4-5D6E-409C-BE32-E72D297353CC}">
              <c16:uniqueId val="{00000000-D31B-4572-821C-7AEFB1E8EC7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31B-4572-821C-7AEFB1E8EC7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53.41</c:v>
                </c:pt>
                <c:pt idx="1">
                  <c:v>51.99</c:v>
                </c:pt>
                <c:pt idx="2">
                  <c:v>74.849999999999994</c:v>
                </c:pt>
                <c:pt idx="3">
                  <c:v>45.34</c:v>
                </c:pt>
                <c:pt idx="4">
                  <c:v>43.61</c:v>
                </c:pt>
              </c:numCache>
            </c:numRef>
          </c:val>
          <c:extLst>
            <c:ext xmlns:c16="http://schemas.microsoft.com/office/drawing/2014/chart" uri="{C3380CC4-5D6E-409C-BE32-E72D297353CC}">
              <c16:uniqueId val="{00000000-0844-4E4B-A7BC-12B3513D493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0844-4E4B-A7BC-12B3513D493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72.56</c:v>
                </c:pt>
                <c:pt idx="1">
                  <c:v>74.040000000000006</c:v>
                </c:pt>
                <c:pt idx="2">
                  <c:v>74.83</c:v>
                </c:pt>
                <c:pt idx="3">
                  <c:v>72.489999999999995</c:v>
                </c:pt>
                <c:pt idx="4">
                  <c:v>72.25</c:v>
                </c:pt>
              </c:numCache>
            </c:numRef>
          </c:val>
          <c:extLst>
            <c:ext xmlns:c16="http://schemas.microsoft.com/office/drawing/2014/chart" uri="{C3380CC4-5D6E-409C-BE32-E72D297353CC}">
              <c16:uniqueId val="{00000000-D687-41B8-834D-C9BF3595627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D687-41B8-834D-C9BF3595627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118.02</c:v>
                </c:pt>
                <c:pt idx="1">
                  <c:v>115.4</c:v>
                </c:pt>
                <c:pt idx="2">
                  <c:v>112.81</c:v>
                </c:pt>
                <c:pt idx="3">
                  <c:v>106.84</c:v>
                </c:pt>
                <c:pt idx="4">
                  <c:v>102.7</c:v>
                </c:pt>
              </c:numCache>
            </c:numRef>
          </c:val>
          <c:extLst>
            <c:ext xmlns:c16="http://schemas.microsoft.com/office/drawing/2014/chart" uri="{C3380CC4-5D6E-409C-BE32-E72D297353CC}">
              <c16:uniqueId val="{00000000-7746-4195-8C67-8706EEB448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7746-4195-8C67-8706EEB448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47.05</c:v>
                </c:pt>
                <c:pt idx="1">
                  <c:v>47.84</c:v>
                </c:pt>
                <c:pt idx="2">
                  <c:v>43.96</c:v>
                </c:pt>
                <c:pt idx="3">
                  <c:v>45.43</c:v>
                </c:pt>
                <c:pt idx="4">
                  <c:v>46.72</c:v>
                </c:pt>
              </c:numCache>
            </c:numRef>
          </c:val>
          <c:extLst>
            <c:ext xmlns:c16="http://schemas.microsoft.com/office/drawing/2014/chart" uri="{C3380CC4-5D6E-409C-BE32-E72D297353CC}">
              <c16:uniqueId val="{00000000-A908-4CD8-92A2-7B7FE2BE35F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908-4CD8-92A2-7B7FE2BE35F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11.71</c:v>
                </c:pt>
                <c:pt idx="1">
                  <c:v>11.13</c:v>
                </c:pt>
                <c:pt idx="2">
                  <c:v>9.0500000000000007</c:v>
                </c:pt>
                <c:pt idx="3">
                  <c:v>9.69</c:v>
                </c:pt>
                <c:pt idx="4">
                  <c:v>10.65</c:v>
                </c:pt>
              </c:numCache>
            </c:numRef>
          </c:val>
          <c:extLst>
            <c:ext xmlns:c16="http://schemas.microsoft.com/office/drawing/2014/chart" uri="{C3380CC4-5D6E-409C-BE32-E72D297353CC}">
              <c16:uniqueId val="{00000000-35D9-412E-9E8E-18B1EE42C3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35D9-412E-9E8E-18B1EE42C3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78-4E1F-9787-4C82F96952D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9D78-4E1F-9787-4C82F96952D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262.04000000000002</c:v>
                </c:pt>
                <c:pt idx="1">
                  <c:v>179.63</c:v>
                </c:pt>
                <c:pt idx="2">
                  <c:v>217.01</c:v>
                </c:pt>
                <c:pt idx="3">
                  <c:v>250.84</c:v>
                </c:pt>
                <c:pt idx="4">
                  <c:v>339.83</c:v>
                </c:pt>
              </c:numCache>
            </c:numRef>
          </c:val>
          <c:extLst>
            <c:ext xmlns:c16="http://schemas.microsoft.com/office/drawing/2014/chart" uri="{C3380CC4-5D6E-409C-BE32-E72D297353CC}">
              <c16:uniqueId val="{00000000-46E9-4DA0-8955-670F664926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46E9-4DA0-8955-670F664926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353.17</c:v>
                </c:pt>
                <c:pt idx="1">
                  <c:v>350.15</c:v>
                </c:pt>
                <c:pt idx="2">
                  <c:v>532.54999999999995</c:v>
                </c:pt>
                <c:pt idx="3">
                  <c:v>546.52</c:v>
                </c:pt>
                <c:pt idx="4">
                  <c:v>569.05999999999995</c:v>
                </c:pt>
              </c:numCache>
            </c:numRef>
          </c:val>
          <c:extLst>
            <c:ext xmlns:c16="http://schemas.microsoft.com/office/drawing/2014/chart" uri="{C3380CC4-5D6E-409C-BE32-E72D297353CC}">
              <c16:uniqueId val="{00000000-6FCA-4DAC-BEB5-15358137A69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6FCA-4DAC-BEB5-15358137A69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112.14</c:v>
                </c:pt>
                <c:pt idx="1">
                  <c:v>109.63</c:v>
                </c:pt>
                <c:pt idx="2">
                  <c:v>110.36</c:v>
                </c:pt>
                <c:pt idx="3">
                  <c:v>103.06</c:v>
                </c:pt>
                <c:pt idx="4">
                  <c:v>98.14</c:v>
                </c:pt>
              </c:numCache>
            </c:numRef>
          </c:val>
          <c:extLst>
            <c:ext xmlns:c16="http://schemas.microsoft.com/office/drawing/2014/chart" uri="{C3380CC4-5D6E-409C-BE32-E72D297353CC}">
              <c16:uniqueId val="{00000000-FF53-42BB-8D02-3CA8DFD969D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FF53-42BB-8D02-3CA8DFD969D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124.42</c:v>
                </c:pt>
                <c:pt idx="1">
                  <c:v>126.83</c:v>
                </c:pt>
                <c:pt idx="2">
                  <c:v>126.92</c:v>
                </c:pt>
                <c:pt idx="3">
                  <c:v>135.29</c:v>
                </c:pt>
                <c:pt idx="4">
                  <c:v>141.06</c:v>
                </c:pt>
              </c:numCache>
            </c:numRef>
          </c:val>
          <c:extLst>
            <c:ext xmlns:c16="http://schemas.microsoft.com/office/drawing/2014/chart" uri="{C3380CC4-5D6E-409C-BE32-E72D297353CC}">
              <c16:uniqueId val="{00000000-D6D1-433D-834F-033E6EF3434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D6D1-433D-834F-033E6EF3434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にかほ市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24291</v>
      </c>
      <c r="AM8" s="61"/>
      <c r="AN8" s="61"/>
      <c r="AO8" s="61"/>
      <c r="AP8" s="61"/>
      <c r="AQ8" s="61"/>
      <c r="AR8" s="61"/>
      <c r="AS8" s="61"/>
      <c r="AT8" s="52">
        <f>データ!$S$6</f>
        <v>241.13</v>
      </c>
      <c r="AU8" s="53"/>
      <c r="AV8" s="53"/>
      <c r="AW8" s="53"/>
      <c r="AX8" s="53"/>
      <c r="AY8" s="53"/>
      <c r="AZ8" s="53"/>
      <c r="BA8" s="53"/>
      <c r="BB8" s="54">
        <f>データ!$T$6</f>
        <v>100.74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63.85</v>
      </c>
      <c r="J10" s="53"/>
      <c r="K10" s="53"/>
      <c r="L10" s="53"/>
      <c r="M10" s="53"/>
      <c r="N10" s="53"/>
      <c r="O10" s="64"/>
      <c r="P10" s="54">
        <f>データ!$P$6</f>
        <v>99.67</v>
      </c>
      <c r="Q10" s="54"/>
      <c r="R10" s="54"/>
      <c r="S10" s="54"/>
      <c r="T10" s="54"/>
      <c r="U10" s="54"/>
      <c r="V10" s="54"/>
      <c r="W10" s="61">
        <f>データ!$Q$6</f>
        <v>2180</v>
      </c>
      <c r="X10" s="61"/>
      <c r="Y10" s="61"/>
      <c r="Z10" s="61"/>
      <c r="AA10" s="61"/>
      <c r="AB10" s="61"/>
      <c r="AC10" s="61"/>
      <c r="AD10" s="2"/>
      <c r="AE10" s="2"/>
      <c r="AF10" s="2"/>
      <c r="AG10" s="2"/>
      <c r="AH10" s="4"/>
      <c r="AI10" s="4"/>
      <c r="AJ10" s="4"/>
      <c r="AK10" s="4"/>
      <c r="AL10" s="61">
        <f>データ!$U$6</f>
        <v>24073</v>
      </c>
      <c r="AM10" s="61"/>
      <c r="AN10" s="61"/>
      <c r="AO10" s="61"/>
      <c r="AP10" s="61"/>
      <c r="AQ10" s="61"/>
      <c r="AR10" s="61"/>
      <c r="AS10" s="61"/>
      <c r="AT10" s="52">
        <f>データ!$V$6</f>
        <v>48.92</v>
      </c>
      <c r="AU10" s="53"/>
      <c r="AV10" s="53"/>
      <c r="AW10" s="53"/>
      <c r="AX10" s="53"/>
      <c r="AY10" s="53"/>
      <c r="AZ10" s="53"/>
      <c r="BA10" s="53"/>
      <c r="BB10" s="54">
        <f>データ!$W$6</f>
        <v>492.09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HCGEA4AUahF++GTl3PQxX5jg6/g7gcdVkta8ksYkyn4XcjqxfXRyrpw6S9g2DpgfYbWTI+kSLWIlESqhYuUYyw==" saltValue="5F1FaASjAcQd27E7G2Sw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52141</v>
      </c>
      <c r="D6" s="34">
        <f t="shared" si="3"/>
        <v>46</v>
      </c>
      <c r="E6" s="34">
        <f t="shared" si="3"/>
        <v>1</v>
      </c>
      <c r="F6" s="34">
        <f t="shared" si="3"/>
        <v>0</v>
      </c>
      <c r="G6" s="34">
        <f t="shared" si="3"/>
        <v>1</v>
      </c>
      <c r="H6" s="34" t="str">
        <f t="shared" si="3"/>
        <v>秋田県　にかほ市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63.85</v>
      </c>
      <c r="P6" s="35">
        <f t="shared" si="3"/>
        <v>99.67</v>
      </c>
      <c r="Q6" s="35">
        <f t="shared" si="3"/>
        <v>2180</v>
      </c>
      <c r="R6" s="35">
        <f t="shared" si="3"/>
        <v>24291</v>
      </c>
      <c r="S6" s="35">
        <f t="shared" si="3"/>
        <v>241.13</v>
      </c>
      <c r="T6" s="35">
        <f t="shared" si="3"/>
        <v>100.74</v>
      </c>
      <c r="U6" s="35">
        <f t="shared" si="3"/>
        <v>24073</v>
      </c>
      <c r="V6" s="35">
        <f t="shared" si="3"/>
        <v>48.92</v>
      </c>
      <c r="W6" s="35">
        <f t="shared" si="3"/>
        <v>492.09</v>
      </c>
      <c r="X6" s="36">
        <f>IF(X7="",NA(),X7)</f>
        <v>118.02</v>
      </c>
      <c r="Y6" s="36">
        <f t="shared" ref="Y6:AG6" si="4">IF(Y7="",NA(),Y7)</f>
        <v>115.4</v>
      </c>
      <c r="Z6" s="36">
        <f t="shared" si="4"/>
        <v>112.81</v>
      </c>
      <c r="AA6" s="36">
        <f t="shared" si="4"/>
        <v>106.84</v>
      </c>
      <c r="AB6" s="36">
        <f t="shared" si="4"/>
        <v>102.7</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262.04000000000002</v>
      </c>
      <c r="AU6" s="36">
        <f t="shared" ref="AU6:BC6" si="6">IF(AU7="",NA(),AU7)</f>
        <v>179.63</v>
      </c>
      <c r="AV6" s="36">
        <f t="shared" si="6"/>
        <v>217.01</v>
      </c>
      <c r="AW6" s="36">
        <f t="shared" si="6"/>
        <v>250.84</v>
      </c>
      <c r="AX6" s="36">
        <f t="shared" si="6"/>
        <v>339.83</v>
      </c>
      <c r="AY6" s="36">
        <f t="shared" si="6"/>
        <v>391.54</v>
      </c>
      <c r="AZ6" s="36">
        <f t="shared" si="6"/>
        <v>384.34</v>
      </c>
      <c r="BA6" s="36">
        <f t="shared" si="6"/>
        <v>359.47</v>
      </c>
      <c r="BB6" s="36">
        <f t="shared" si="6"/>
        <v>369.69</v>
      </c>
      <c r="BC6" s="36">
        <f t="shared" si="6"/>
        <v>379.08</v>
      </c>
      <c r="BD6" s="35" t="str">
        <f>IF(BD7="","",IF(BD7="-","【-】","【"&amp;SUBSTITUTE(TEXT(BD7,"#,##0.00"),"-","△")&amp;"】"))</f>
        <v>【264.97】</v>
      </c>
      <c r="BE6" s="36">
        <f>IF(BE7="",NA(),BE7)</f>
        <v>353.17</v>
      </c>
      <c r="BF6" s="36">
        <f t="shared" ref="BF6:BN6" si="7">IF(BF7="",NA(),BF7)</f>
        <v>350.15</v>
      </c>
      <c r="BG6" s="36">
        <f t="shared" si="7"/>
        <v>532.54999999999995</v>
      </c>
      <c r="BH6" s="36">
        <f t="shared" si="7"/>
        <v>546.52</v>
      </c>
      <c r="BI6" s="36">
        <f t="shared" si="7"/>
        <v>569.05999999999995</v>
      </c>
      <c r="BJ6" s="36">
        <f t="shared" si="7"/>
        <v>386.97</v>
      </c>
      <c r="BK6" s="36">
        <f t="shared" si="7"/>
        <v>380.58</v>
      </c>
      <c r="BL6" s="36">
        <f t="shared" si="7"/>
        <v>401.79</v>
      </c>
      <c r="BM6" s="36">
        <f t="shared" si="7"/>
        <v>402.99</v>
      </c>
      <c r="BN6" s="36">
        <f t="shared" si="7"/>
        <v>398.98</v>
      </c>
      <c r="BO6" s="35" t="str">
        <f>IF(BO7="","",IF(BO7="-","【-】","【"&amp;SUBSTITUTE(TEXT(BO7,"#,##0.00"),"-","△")&amp;"】"))</f>
        <v>【266.61】</v>
      </c>
      <c r="BP6" s="36">
        <f>IF(BP7="",NA(),BP7)</f>
        <v>112.14</v>
      </c>
      <c r="BQ6" s="36">
        <f t="shared" ref="BQ6:BY6" si="8">IF(BQ7="",NA(),BQ7)</f>
        <v>109.63</v>
      </c>
      <c r="BR6" s="36">
        <f t="shared" si="8"/>
        <v>110.36</v>
      </c>
      <c r="BS6" s="36">
        <f t="shared" si="8"/>
        <v>103.06</v>
      </c>
      <c r="BT6" s="36">
        <f t="shared" si="8"/>
        <v>98.14</v>
      </c>
      <c r="BU6" s="36">
        <f t="shared" si="8"/>
        <v>101.72</v>
      </c>
      <c r="BV6" s="36">
        <f t="shared" si="8"/>
        <v>102.38</v>
      </c>
      <c r="BW6" s="36">
        <f t="shared" si="8"/>
        <v>100.12</v>
      </c>
      <c r="BX6" s="36">
        <f t="shared" si="8"/>
        <v>98.66</v>
      </c>
      <c r="BY6" s="36">
        <f t="shared" si="8"/>
        <v>98.64</v>
      </c>
      <c r="BZ6" s="35" t="str">
        <f>IF(BZ7="","",IF(BZ7="-","【-】","【"&amp;SUBSTITUTE(TEXT(BZ7,"#,##0.00"),"-","△")&amp;"】"))</f>
        <v>【103.24】</v>
      </c>
      <c r="CA6" s="36">
        <f>IF(CA7="",NA(),CA7)</f>
        <v>124.42</v>
      </c>
      <c r="CB6" s="36">
        <f t="shared" ref="CB6:CJ6" si="9">IF(CB7="",NA(),CB7)</f>
        <v>126.83</v>
      </c>
      <c r="CC6" s="36">
        <f t="shared" si="9"/>
        <v>126.92</v>
      </c>
      <c r="CD6" s="36">
        <f t="shared" si="9"/>
        <v>135.29</v>
      </c>
      <c r="CE6" s="36">
        <f t="shared" si="9"/>
        <v>141.06</v>
      </c>
      <c r="CF6" s="36">
        <f t="shared" si="9"/>
        <v>168.2</v>
      </c>
      <c r="CG6" s="36">
        <f t="shared" si="9"/>
        <v>168.67</v>
      </c>
      <c r="CH6" s="36">
        <f t="shared" si="9"/>
        <v>174.97</v>
      </c>
      <c r="CI6" s="36">
        <f t="shared" si="9"/>
        <v>178.59</v>
      </c>
      <c r="CJ6" s="36">
        <f t="shared" si="9"/>
        <v>178.92</v>
      </c>
      <c r="CK6" s="35" t="str">
        <f>IF(CK7="","",IF(CK7="-","【-】","【"&amp;SUBSTITUTE(TEXT(CK7,"#,##0.00"),"-","△")&amp;"】"))</f>
        <v>【168.38】</v>
      </c>
      <c r="CL6" s="36">
        <f>IF(CL7="",NA(),CL7)</f>
        <v>53.41</v>
      </c>
      <c r="CM6" s="36">
        <f t="shared" ref="CM6:CU6" si="10">IF(CM7="",NA(),CM7)</f>
        <v>51.99</v>
      </c>
      <c r="CN6" s="36">
        <f t="shared" si="10"/>
        <v>74.849999999999994</v>
      </c>
      <c r="CO6" s="36">
        <f t="shared" si="10"/>
        <v>45.34</v>
      </c>
      <c r="CP6" s="36">
        <f t="shared" si="10"/>
        <v>43.61</v>
      </c>
      <c r="CQ6" s="36">
        <f t="shared" si="10"/>
        <v>54.77</v>
      </c>
      <c r="CR6" s="36">
        <f t="shared" si="10"/>
        <v>54.92</v>
      </c>
      <c r="CS6" s="36">
        <f t="shared" si="10"/>
        <v>55.63</v>
      </c>
      <c r="CT6" s="36">
        <f t="shared" si="10"/>
        <v>55.03</v>
      </c>
      <c r="CU6" s="36">
        <f t="shared" si="10"/>
        <v>55.14</v>
      </c>
      <c r="CV6" s="35" t="str">
        <f>IF(CV7="","",IF(CV7="-","【-】","【"&amp;SUBSTITUTE(TEXT(CV7,"#,##0.00"),"-","△")&amp;"】"))</f>
        <v>【60.00】</v>
      </c>
      <c r="CW6" s="36">
        <f>IF(CW7="",NA(),CW7)</f>
        <v>72.56</v>
      </c>
      <c r="CX6" s="36">
        <f t="shared" ref="CX6:DF6" si="11">IF(CX7="",NA(),CX7)</f>
        <v>74.040000000000006</v>
      </c>
      <c r="CY6" s="36">
        <f t="shared" si="11"/>
        <v>74.83</v>
      </c>
      <c r="CZ6" s="36">
        <f t="shared" si="11"/>
        <v>72.489999999999995</v>
      </c>
      <c r="DA6" s="36">
        <f t="shared" si="11"/>
        <v>72.25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47.05</v>
      </c>
      <c r="DI6" s="36">
        <f t="shared" ref="DI6:DQ6" si="12">IF(DI7="",NA(),DI7)</f>
        <v>47.84</v>
      </c>
      <c r="DJ6" s="36">
        <f t="shared" si="12"/>
        <v>43.96</v>
      </c>
      <c r="DK6" s="36">
        <f t="shared" si="12"/>
        <v>45.43</v>
      </c>
      <c r="DL6" s="36">
        <f t="shared" si="12"/>
        <v>46.72</v>
      </c>
      <c r="DM6" s="36">
        <f t="shared" si="12"/>
        <v>47.46</v>
      </c>
      <c r="DN6" s="36">
        <f t="shared" si="12"/>
        <v>48.49</v>
      </c>
      <c r="DO6" s="36">
        <f t="shared" si="12"/>
        <v>48.05</v>
      </c>
      <c r="DP6" s="36">
        <f t="shared" si="12"/>
        <v>48.87</v>
      </c>
      <c r="DQ6" s="36">
        <f t="shared" si="12"/>
        <v>49.92</v>
      </c>
      <c r="DR6" s="35" t="str">
        <f>IF(DR7="","",IF(DR7="-","【-】","【"&amp;SUBSTITUTE(TEXT(DR7,"#,##0.00"),"-","△")&amp;"】"))</f>
        <v>【49.59】</v>
      </c>
      <c r="DS6" s="36">
        <f>IF(DS7="",NA(),DS7)</f>
        <v>11.71</v>
      </c>
      <c r="DT6" s="36">
        <f t="shared" ref="DT6:EB6" si="13">IF(DT7="",NA(),DT7)</f>
        <v>11.13</v>
      </c>
      <c r="DU6" s="36">
        <f t="shared" si="13"/>
        <v>9.0500000000000007</v>
      </c>
      <c r="DV6" s="36">
        <f t="shared" si="13"/>
        <v>9.69</v>
      </c>
      <c r="DW6" s="36">
        <f t="shared" si="13"/>
        <v>10.65</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1.17</v>
      </c>
      <c r="EE6" s="36">
        <f t="shared" ref="EE6:EM6" si="14">IF(EE7="",NA(),EE7)</f>
        <v>1.38</v>
      </c>
      <c r="EF6" s="36">
        <f t="shared" si="14"/>
        <v>0.91</v>
      </c>
      <c r="EG6" s="36">
        <f t="shared" si="14"/>
        <v>0.89</v>
      </c>
      <c r="EH6" s="36">
        <f t="shared" si="14"/>
        <v>0.25</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52141</v>
      </c>
      <c r="D7" s="38">
        <v>46</v>
      </c>
      <c r="E7" s="38">
        <v>1</v>
      </c>
      <c r="F7" s="38">
        <v>0</v>
      </c>
      <c r="G7" s="38">
        <v>1</v>
      </c>
      <c r="H7" s="38" t="s">
        <v>93</v>
      </c>
      <c r="I7" s="38" t="s">
        <v>94</v>
      </c>
      <c r="J7" s="38" t="s">
        <v>95</v>
      </c>
      <c r="K7" s="38" t="s">
        <v>96</v>
      </c>
      <c r="L7" s="38" t="s">
        <v>97</v>
      </c>
      <c r="M7" s="38" t="s">
        <v>98</v>
      </c>
      <c r="N7" s="39" t="s">
        <v>99</v>
      </c>
      <c r="O7" s="39">
        <v>63.85</v>
      </c>
      <c r="P7" s="39">
        <v>99.67</v>
      </c>
      <c r="Q7" s="39">
        <v>2180</v>
      </c>
      <c r="R7" s="39">
        <v>24291</v>
      </c>
      <c r="S7" s="39">
        <v>241.13</v>
      </c>
      <c r="T7" s="39">
        <v>100.74</v>
      </c>
      <c r="U7" s="39">
        <v>24073</v>
      </c>
      <c r="V7" s="39">
        <v>48.92</v>
      </c>
      <c r="W7" s="39">
        <v>492.09</v>
      </c>
      <c r="X7" s="39">
        <v>118.02</v>
      </c>
      <c r="Y7" s="39">
        <v>115.4</v>
      </c>
      <c r="Z7" s="39">
        <v>112.81</v>
      </c>
      <c r="AA7" s="39">
        <v>106.84</v>
      </c>
      <c r="AB7" s="39">
        <v>102.7</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262.04000000000002</v>
      </c>
      <c r="AU7" s="39">
        <v>179.63</v>
      </c>
      <c r="AV7" s="39">
        <v>217.01</v>
      </c>
      <c r="AW7" s="39">
        <v>250.84</v>
      </c>
      <c r="AX7" s="39">
        <v>339.83</v>
      </c>
      <c r="AY7" s="39">
        <v>391.54</v>
      </c>
      <c r="AZ7" s="39">
        <v>384.34</v>
      </c>
      <c r="BA7" s="39">
        <v>359.47</v>
      </c>
      <c r="BB7" s="39">
        <v>369.69</v>
      </c>
      <c r="BC7" s="39">
        <v>379.08</v>
      </c>
      <c r="BD7" s="39">
        <v>264.97000000000003</v>
      </c>
      <c r="BE7" s="39">
        <v>353.17</v>
      </c>
      <c r="BF7" s="39">
        <v>350.15</v>
      </c>
      <c r="BG7" s="39">
        <v>532.54999999999995</v>
      </c>
      <c r="BH7" s="39">
        <v>546.52</v>
      </c>
      <c r="BI7" s="39">
        <v>569.05999999999995</v>
      </c>
      <c r="BJ7" s="39">
        <v>386.97</v>
      </c>
      <c r="BK7" s="39">
        <v>380.58</v>
      </c>
      <c r="BL7" s="39">
        <v>401.79</v>
      </c>
      <c r="BM7" s="39">
        <v>402.99</v>
      </c>
      <c r="BN7" s="39">
        <v>398.98</v>
      </c>
      <c r="BO7" s="39">
        <v>266.61</v>
      </c>
      <c r="BP7" s="39">
        <v>112.14</v>
      </c>
      <c r="BQ7" s="39">
        <v>109.63</v>
      </c>
      <c r="BR7" s="39">
        <v>110.36</v>
      </c>
      <c r="BS7" s="39">
        <v>103.06</v>
      </c>
      <c r="BT7" s="39">
        <v>98.14</v>
      </c>
      <c r="BU7" s="39">
        <v>101.72</v>
      </c>
      <c r="BV7" s="39">
        <v>102.38</v>
      </c>
      <c r="BW7" s="39">
        <v>100.12</v>
      </c>
      <c r="BX7" s="39">
        <v>98.66</v>
      </c>
      <c r="BY7" s="39">
        <v>98.64</v>
      </c>
      <c r="BZ7" s="39">
        <v>103.24</v>
      </c>
      <c r="CA7" s="39">
        <v>124.42</v>
      </c>
      <c r="CB7" s="39">
        <v>126.83</v>
      </c>
      <c r="CC7" s="39">
        <v>126.92</v>
      </c>
      <c r="CD7" s="39">
        <v>135.29</v>
      </c>
      <c r="CE7" s="39">
        <v>141.06</v>
      </c>
      <c r="CF7" s="39">
        <v>168.2</v>
      </c>
      <c r="CG7" s="39">
        <v>168.67</v>
      </c>
      <c r="CH7" s="39">
        <v>174.97</v>
      </c>
      <c r="CI7" s="39">
        <v>178.59</v>
      </c>
      <c r="CJ7" s="39">
        <v>178.92</v>
      </c>
      <c r="CK7" s="39">
        <v>168.38</v>
      </c>
      <c r="CL7" s="39">
        <v>53.41</v>
      </c>
      <c r="CM7" s="39">
        <v>51.99</v>
      </c>
      <c r="CN7" s="39">
        <v>74.849999999999994</v>
      </c>
      <c r="CO7" s="39">
        <v>45.34</v>
      </c>
      <c r="CP7" s="39">
        <v>43.61</v>
      </c>
      <c r="CQ7" s="39">
        <v>54.77</v>
      </c>
      <c r="CR7" s="39">
        <v>54.92</v>
      </c>
      <c r="CS7" s="39">
        <v>55.63</v>
      </c>
      <c r="CT7" s="39">
        <v>55.03</v>
      </c>
      <c r="CU7" s="39">
        <v>55.14</v>
      </c>
      <c r="CV7" s="39">
        <v>60</v>
      </c>
      <c r="CW7" s="39">
        <v>72.56</v>
      </c>
      <c r="CX7" s="39">
        <v>74.040000000000006</v>
      </c>
      <c r="CY7" s="39">
        <v>74.83</v>
      </c>
      <c r="CZ7" s="39">
        <v>72.489999999999995</v>
      </c>
      <c r="DA7" s="39">
        <v>72.25</v>
      </c>
      <c r="DB7" s="39">
        <v>82.89</v>
      </c>
      <c r="DC7" s="39">
        <v>82.66</v>
      </c>
      <c r="DD7" s="39">
        <v>82.04</v>
      </c>
      <c r="DE7" s="39">
        <v>81.900000000000006</v>
      </c>
      <c r="DF7" s="39">
        <v>81.39</v>
      </c>
      <c r="DG7" s="39">
        <v>89.8</v>
      </c>
      <c r="DH7" s="39">
        <v>47.05</v>
      </c>
      <c r="DI7" s="39">
        <v>47.84</v>
      </c>
      <c r="DJ7" s="39">
        <v>43.96</v>
      </c>
      <c r="DK7" s="39">
        <v>45.43</v>
      </c>
      <c r="DL7" s="39">
        <v>46.72</v>
      </c>
      <c r="DM7" s="39">
        <v>47.46</v>
      </c>
      <c r="DN7" s="39">
        <v>48.49</v>
      </c>
      <c r="DO7" s="39">
        <v>48.05</v>
      </c>
      <c r="DP7" s="39">
        <v>48.87</v>
      </c>
      <c r="DQ7" s="39">
        <v>49.92</v>
      </c>
      <c r="DR7" s="39">
        <v>49.59</v>
      </c>
      <c r="DS7" s="39">
        <v>11.71</v>
      </c>
      <c r="DT7" s="39">
        <v>11.13</v>
      </c>
      <c r="DU7" s="39">
        <v>9.0500000000000007</v>
      </c>
      <c r="DV7" s="39">
        <v>9.69</v>
      </c>
      <c r="DW7" s="39">
        <v>10.65</v>
      </c>
      <c r="DX7" s="39">
        <v>9.7100000000000009</v>
      </c>
      <c r="DY7" s="39">
        <v>12.79</v>
      </c>
      <c r="DZ7" s="39">
        <v>13.39</v>
      </c>
      <c r="EA7" s="39">
        <v>14.85</v>
      </c>
      <c r="EB7" s="39">
        <v>16.88</v>
      </c>
      <c r="EC7" s="39">
        <v>19.440000000000001</v>
      </c>
      <c r="ED7" s="39">
        <v>1.17</v>
      </c>
      <c r="EE7" s="39">
        <v>1.38</v>
      </c>
      <c r="EF7" s="39">
        <v>0.91</v>
      </c>
      <c r="EG7" s="39">
        <v>0.89</v>
      </c>
      <c r="EH7" s="39">
        <v>0.25</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2021-01-22T06:42:37Z</cp:lastPrinted>
  <dcterms:created xsi:type="dcterms:W3CDTF">2020-12-04T02:03:38Z</dcterms:created>
  <dcterms:modified xsi:type="dcterms:W3CDTF">2021-01-22T06:49:00Z</dcterms:modified>
  <cp:category/>
</cp:coreProperties>
</file>