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20210107公営企業経営比較分析表\"/>
    </mc:Choice>
  </mc:AlternateContent>
  <workbookProtection workbookAlgorithmName="SHA-512" workbookHashValue="xW62C2frPS5yeOb53Kb/y0MfDR5SLOE/OQINYjlKB7/gNqvN3/3xs0SA/kle/ZCZkM8IcK+MexGBz9H8mDwQMA==" workbookSaltValue="8fa2iCRHhurUp3sNfVYFr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<sst xmlns="http://schemas.openxmlformats.org/spreadsheetml/2006/main" count="236" uniqueCount="121">
  <si>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</si>
  <si>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</si>
  <si>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</si>
  <si>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</si>
  <si>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</si>
  <si>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</si>
  <si>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</si>
  <si>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</si>
  <si>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</si>
  <si>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</si>
  <si>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</si>
  <si>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</si>
  <si>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</si>
  <si>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</si>
  <si>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</si>
  <si>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</si>
  <si>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</si>
  <si>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</si>
  <si>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</si>
  <si>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</si>
  <si>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</si>
  <si>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</si>
  <si>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</si>
  <si>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</si>
  <si>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</si>
  <si>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</si>
  <si>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</si>
  <si>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</si>
  <si>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</si>
  <si>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</si>
  <si>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</si>
  <si>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</si>
  <si>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</si>
  <si>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</si>
  <si>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</si>
  <si>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</si>
  <si>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</si>
  <si>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</si>
  <si>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</si>
  <si>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</si>
  <si>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</si>
  <si>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</si>
  <si>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</si>
  <si>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</si>
  <si>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</si>
  <si>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</si>
  <si>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</si>
  <si>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</si>
  <si>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</si>
  <si>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</si>
  <si>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</si>
  <si>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</si>
  <si>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</si>
  <si>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</si>
  <si>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</si>
  <si>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</si>
  <si>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</si>
  <si>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</si>
  <si>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</si>
  <si>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</si>
  <si>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</si>
  <si>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</si>
  <si>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</si>
  <si>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</si>
  <si>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</si>
  <si>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</si>
  <si>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</si>
  <si>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</si>
  <si>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</si>
  <si>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</si>
  <si>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</si>
  <si>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</si>
  <si>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</si>
  <si>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</si>
  <si>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</si>
  <si>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</si>
  <si>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</si>
  <si>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</si>
  <si>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</si>
  <si>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</si>
  <si>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</si>
  <si>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</si>
  <si>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</si>
  <si>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</si>
  <si>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</si>
  <si>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</si>
  <si>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</si>
  <si>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</si>
  <si>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</si>
  <si>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</si>
  <si>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</si>
  <si>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</si>
  <si>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</si>
  <si>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</si>
  <si>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</si>
  <si>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</si>
  <si>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</si>
  <si>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</si>
  <si>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にかほ市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</si>
  <si>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</si>
  <si>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</si>
  <si>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</si>
  <si>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</si>
  <si>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</si>
  <si>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</si>
  <si>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</si>
  <si>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</si>
  <si>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</si>
  <si>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</si>
  <si>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</si>
  <si>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</si>
  <si>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</si>
  <si>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</si>
  <si>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</si>
  <si>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</si>
  <si>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</si>
  <si>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</si>
  <si>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</si>
  <si>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営の健全性・効率性については、現下の人口減少、施設・設備の更新投資の増大など厳しさが増す経営環境を踏まえ、経営基盤の強化や財政マネジメントの向上等を目的とした地方公営企業法への移行に向けて取り組んでおり、令和６年度に公営企業会計を適用する予定です。
　投資規模の適正化、整備進度の調整等に配慮し、過大投資、過度の先行投資となることのないよう留意した上で「適正な原価」を図り、安定した事業経営の推進に努めます。
</t>
    <rPh sb="93" eb="94">
      <t>ム</t>
    </rPh>
    <rPh sb="110" eb="112">
      <t>コウエイ</t>
    </rPh>
    <rPh sb="112" eb="114">
      <t>キギョウ</t>
    </rPh>
    <rPh sb="114" eb="116">
      <t>カイケイ</t>
    </rPh>
    <rPh sb="117" eb="119">
      <t>テキヨウ</t>
    </rPh>
    <rPh sb="121" eb="123">
      <t>ヨテイ</t>
    </rPh>
    <rPh sb="176" eb="177">
      <t>ウエ</t>
    </rPh>
    <rPh sb="189" eb="191">
      <t>アンテイ</t>
    </rPh>
    <rPh sb="193" eb="195">
      <t>ジギョウ</t>
    </rPh>
    <rPh sb="198" eb="200">
      <t>スイシン</t>
    </rPh>
    <rPh sb="201" eb="202">
      <t>ツト</t>
    </rPh>
    <phoneticPr fontId="4"/>
  </si>
  <si>
    <t xml:space="preserve">　①収益的収支比率は、前年と比較して減少しており、目標値である100％を下回っていることから、更なる健全な経営の推進に努めます。
　④企業債残高対事業規模比率は、全国平均及び類似団体平均と比較して高くなっており、今後更新工事も予定されていることから、引き続き計画的な事業推進に努めます。
　⑤経費回収率は、指標の目安である100％を下回っていますが、全国平均及び類似団体平均を上回っており、適正な使用料収入の確保及び汚水処理費の削減等に更なる改善に努めます。
　⑥汚水処理原価は、前年より増加しており、全国平均と比較しても高額であることから、引き続き低減に努めます。
　⑦施設利用率は、類似団体平均及び全国平均を上回っていますが、引き続き統廃合を含めた適正な施設利用の推進に努めます。
　⑧水洗化率は、類似団体平均と比較して高くなっていますが、全国平均値と比べると低率であるため、引き続き水洗化率の向上に努めます。
</t>
    <rPh sb="18" eb="20">
      <t>ゲンショウ</t>
    </rPh>
    <rPh sb="47" eb="48">
      <t>サラ</t>
    </rPh>
    <rPh sb="56" eb="58">
      <t>スイシン</t>
    </rPh>
    <rPh sb="108" eb="110">
      <t>コウシン</t>
    </rPh>
    <rPh sb="110" eb="112">
      <t>コウジ</t>
    </rPh>
    <rPh sb="125" eb="126">
      <t>ヒ</t>
    </rPh>
    <rPh sb="127" eb="128">
      <t>ツヅ</t>
    </rPh>
    <rPh sb="135" eb="137">
      <t>スイシン</t>
    </rPh>
    <rPh sb="138" eb="139">
      <t>ツト</t>
    </rPh>
    <rPh sb="166" eb="168">
      <t>シタマワ</t>
    </rPh>
    <rPh sb="175" eb="177">
      <t>ゼンコク</t>
    </rPh>
    <rPh sb="177" eb="179">
      <t>ヘイキン</t>
    </rPh>
    <rPh sb="179" eb="180">
      <t>オヨ</t>
    </rPh>
    <rPh sb="181" eb="183">
      <t>ルイジ</t>
    </rPh>
    <rPh sb="183" eb="185">
      <t>ダンタイ</t>
    </rPh>
    <rPh sb="185" eb="187">
      <t>ヘイキン</t>
    </rPh>
    <rPh sb="188" eb="190">
      <t>ウワマワ</t>
    </rPh>
    <rPh sb="216" eb="217">
      <t>ナド</t>
    </rPh>
    <rPh sb="218" eb="219">
      <t>サラ</t>
    </rPh>
    <rPh sb="221" eb="223">
      <t>カイゼン</t>
    </rPh>
    <rPh sb="240" eb="242">
      <t>ゼンネン</t>
    </rPh>
    <rPh sb="244" eb="246">
      <t>ゾウカ</t>
    </rPh>
    <rPh sb="251" eb="253">
      <t>ゼンコク</t>
    </rPh>
    <rPh sb="256" eb="258">
      <t>ヒカク</t>
    </rPh>
    <rPh sb="261" eb="263">
      <t>コウガク</t>
    </rPh>
    <rPh sb="271" eb="272">
      <t>ヒ</t>
    </rPh>
    <rPh sb="273" eb="274">
      <t>ツヅ</t>
    </rPh>
    <rPh sb="275" eb="277">
      <t>テイゲン</t>
    </rPh>
    <rPh sb="278" eb="279">
      <t>ツト</t>
    </rPh>
    <rPh sb="299" eb="300">
      <t>オヨ</t>
    </rPh>
    <rPh sb="301" eb="303">
      <t>ゼンコク</t>
    </rPh>
    <rPh sb="315" eb="316">
      <t>ヒ</t>
    </rPh>
    <rPh sb="317" eb="318">
      <t>ツヅ</t>
    </rPh>
    <rPh sb="319" eb="322">
      <t>トウハイゴウ</t>
    </rPh>
    <rPh sb="323" eb="324">
      <t>フク</t>
    </rPh>
    <rPh sb="326" eb="328">
      <t>テキセイ</t>
    </rPh>
    <rPh sb="329" eb="331">
      <t>シセツ</t>
    </rPh>
    <rPh sb="331" eb="333">
      <t>リヨウ</t>
    </rPh>
    <rPh sb="334" eb="336">
      <t>スイシン</t>
    </rPh>
    <rPh sb="358" eb="360">
      <t>ヒカク</t>
    </rPh>
    <rPh sb="362" eb="363">
      <t>タカ</t>
    </rPh>
    <rPh sb="390" eb="391">
      <t>ヒ</t>
    </rPh>
    <rPh sb="392" eb="393">
      <t>ツヅ</t>
    </rPh>
    <rPh sb="402" eb="403">
      <t>ツト</t>
    </rPh>
    <phoneticPr fontId="4"/>
  </si>
  <si>
    <t>　平成１０年４月に供用開始してから、２０年以上経過しています。
　平成３０年度に下水道ストックマネジメント（長寿命化）実施計画を策定しており、今後も計画的な事業の推進に努めます。</t>
    <rPh sb="20" eb="21">
      <t>ネン</t>
    </rPh>
    <rPh sb="21" eb="23">
      <t>イジョウ</t>
    </rPh>
    <rPh sb="23" eb="25">
      <t>ケイカ</t>
    </rPh>
    <rPh sb="71" eb="73">
      <t>コンゴ</t>
    </rPh>
    <rPh sb="74" eb="77">
      <t>ケイカクテキ</t>
    </rPh>
    <rPh sb="78" eb="80">
      <t>ジギョウ</t>
    </rPh>
    <rPh sb="81" eb="83">
      <t>スイシン</t>
    </rPh>
    <rPh sb="84" eb="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</si>
</sst>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quot;-&quot;">
                  <c:v>0.22</c:v>
                </c:pt>
                <c:pt idx="3">
                  <c:v>0</c:v>
                </c:pt>
                <c:pt idx="4">
                  <c:v>0</c:v>
                </c:pt>
              </c:numCache>
            </c:numRef>
          </c:val>
          <c:extLst>
            <c:ext xmlns:c16="http://schemas.microsoft.com/office/drawing/2014/chart" uri="{C3380CC4-5D6E-409C-BE32-E72D297353CC}">
              <c16:uniqueId val="{00000000-52CC-4A32-A78D-DC53D2C9BB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0.32</c:v>
                </c:pt>
              </c:numCache>
            </c:numRef>
          </c:val>
          <c:smooth val="0"/>
          <c:extLst>
            <c:ext xmlns:c16="http://schemas.microsoft.com/office/drawing/2014/chart" uri="{C3380CC4-5D6E-409C-BE32-E72D297353CC}">
              <c16:uniqueId val="{00000001-52CC-4A32-A78D-DC53D2C9BB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58.88</c:v>
                </c:pt>
                <c:pt idx="1">
                  <c:v>59.43</c:v>
                </c:pt>
                <c:pt idx="2">
                  <c:v>58.88</c:v>
                </c:pt>
                <c:pt idx="3">
                  <c:v>58.81</c:v>
                </c:pt>
                <c:pt idx="4">
                  <c:v>60.24</c:v>
                </c:pt>
              </c:numCache>
            </c:numRef>
          </c:val>
          <c:extLst>
            <c:ext xmlns:c16="http://schemas.microsoft.com/office/drawing/2014/chart" uri="{C3380CC4-5D6E-409C-BE32-E72D297353CC}">
              <c16:uniqueId val="{00000000-7C6D-4EA6-8CB6-7502A36AF2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49.47</c:v>
                </c:pt>
              </c:numCache>
            </c:numRef>
          </c:val>
          <c:smooth val="0"/>
          <c:extLst>
            <c:ext xmlns:c16="http://schemas.microsoft.com/office/drawing/2014/chart" uri="{C3380CC4-5D6E-409C-BE32-E72D297353CC}">
              <c16:uniqueId val="{00000001-7C6D-4EA6-8CB6-7502A36AF2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88.67</c:v>
                </c:pt>
                <c:pt idx="1">
                  <c:v>90.02</c:v>
                </c:pt>
                <c:pt idx="2">
                  <c:v>90.78</c:v>
                </c:pt>
                <c:pt idx="3">
                  <c:v>91.44</c:v>
                </c:pt>
                <c:pt idx="4">
                  <c:v>93.12</c:v>
                </c:pt>
              </c:numCache>
            </c:numRef>
          </c:val>
          <c:extLst>
            <c:ext xmlns:c16="http://schemas.microsoft.com/office/drawing/2014/chart" uri="{C3380CC4-5D6E-409C-BE32-E72D297353CC}">
              <c16:uniqueId val="{00000000-C29C-4B5D-9748-FEAAB34C624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82.06</c:v>
                </c:pt>
              </c:numCache>
            </c:numRef>
          </c:val>
          <c:smooth val="0"/>
          <c:extLst>
            <c:ext xmlns:c16="http://schemas.microsoft.com/office/drawing/2014/chart" uri="{C3380CC4-5D6E-409C-BE32-E72D297353CC}">
              <c16:uniqueId val="{00000001-C29C-4B5D-9748-FEAAB34C624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67.34</c:v>
                </c:pt>
                <c:pt idx="1">
                  <c:v>72.41</c:v>
                </c:pt>
                <c:pt idx="2">
                  <c:v>74.75</c:v>
                </c:pt>
                <c:pt idx="3">
                  <c:v>73.010000000000005</c:v>
                </c:pt>
                <c:pt idx="4">
                  <c:v>72.540000000000006</c:v>
                </c:pt>
              </c:numCache>
            </c:numRef>
          </c:val>
          <c:extLst>
            <c:ext xmlns:c16="http://schemas.microsoft.com/office/drawing/2014/chart" uri="{C3380CC4-5D6E-409C-BE32-E72D297353CC}">
              <c16:uniqueId val="{00000000-A36D-4FCD-A1F4-A83315FAD2E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6D-4FCD-A1F4-A83315FAD2E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4B-4237-9544-A54541ECD0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4B-4237-9544-A54541ECD0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06-42E5-9A11-58E7B7C9DC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06-42E5-9A11-58E7B7C9DC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77-4D93-9322-997ED1B188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77-4D93-9322-997ED1B188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A0-46CE-95C8-F9159B044E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A0-46CE-95C8-F9159B044E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2536.86</c:v>
                </c:pt>
                <c:pt idx="1">
                  <c:v>2411.92</c:v>
                </c:pt>
                <c:pt idx="2">
                  <c:v>2385</c:v>
                </c:pt>
                <c:pt idx="3">
                  <c:v>2366.2800000000002</c:v>
                </c:pt>
                <c:pt idx="4">
                  <c:v>2270.98</c:v>
                </c:pt>
              </c:numCache>
            </c:numRef>
          </c:val>
          <c:extLst>
            <c:ext xmlns:c16="http://schemas.microsoft.com/office/drawing/2014/chart" uri="{C3380CC4-5D6E-409C-BE32-E72D297353CC}">
              <c16:uniqueId val="{00000000-929F-420A-A87B-3FB40E62649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1245.0999999999999</c:v>
                </c:pt>
              </c:numCache>
            </c:numRef>
          </c:val>
          <c:smooth val="0"/>
          <c:extLst>
            <c:ext xmlns:c16="http://schemas.microsoft.com/office/drawing/2014/chart" uri="{C3380CC4-5D6E-409C-BE32-E72D297353CC}">
              <c16:uniqueId val="{00000001-929F-420A-A87B-3FB40E62649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57.31</c:v>
                </c:pt>
                <c:pt idx="1">
                  <c:v>100</c:v>
                </c:pt>
                <c:pt idx="2">
                  <c:v>99.92</c:v>
                </c:pt>
                <c:pt idx="3">
                  <c:v>100</c:v>
                </c:pt>
                <c:pt idx="4">
                  <c:v>99.38</c:v>
                </c:pt>
              </c:numCache>
            </c:numRef>
          </c:val>
          <c:extLst>
            <c:ext xmlns:c16="http://schemas.microsoft.com/office/drawing/2014/chart" uri="{C3380CC4-5D6E-409C-BE32-E72D297353CC}">
              <c16:uniqueId val="{00000000-5000-4AAD-8F78-7DA1560361F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79.77</c:v>
                </c:pt>
              </c:numCache>
            </c:numRef>
          </c:val>
          <c:smooth val="0"/>
          <c:extLst>
            <c:ext xmlns:c16="http://schemas.microsoft.com/office/drawing/2014/chart" uri="{C3380CC4-5D6E-409C-BE32-E72D297353CC}">
              <c16:uniqueId val="{00000001-5000-4AAD-8F78-7DA1560361F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262.92</c:v>
                </c:pt>
                <c:pt idx="1">
                  <c:v>150.57</c:v>
                </c:pt>
                <c:pt idx="2">
                  <c:v>151.51</c:v>
                </c:pt>
                <c:pt idx="3">
                  <c:v>151.63</c:v>
                </c:pt>
                <c:pt idx="4">
                  <c:v>154.18</c:v>
                </c:pt>
              </c:numCache>
            </c:numRef>
          </c:val>
          <c:extLst>
            <c:ext xmlns:c16="http://schemas.microsoft.com/office/drawing/2014/chart" uri="{C3380CC4-5D6E-409C-BE32-E72D297353CC}">
              <c16:uniqueId val="{00000000-FA06-4B88-8566-A37B2F1CC69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214.56</c:v>
                </c:pt>
              </c:numCache>
            </c:numRef>
          </c:val>
          <c:smooth val="0"/>
          <c:extLst>
            <c:ext xmlns:c16="http://schemas.microsoft.com/office/drawing/2014/chart" uri="{C3380CC4-5D6E-409C-BE32-E72D297353CC}">
              <c16:uniqueId val="{00000001-FA06-4B88-8566-A37B2F1CC69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にかほ市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23841</v>
      </c>
      <c r="AM8" s="69"/>
      <c r="AN8" s="69"/>
      <c r="AO8" s="69"/>
      <c r="AP8" s="69"/>
      <c r="AQ8" s="69"/>
      <c r="AR8" s="69"/>
      <c r="AS8" s="69"/>
      <c r="AT8" s="68">
        <f>データ!T6</f>
        <v>241.13</v>
      </c>
      <c r="AU8" s="68"/>
      <c r="AV8" s="68"/>
      <c r="AW8" s="68"/>
      <c r="AX8" s="68"/>
      <c r="AY8" s="68"/>
      <c r="AZ8" s="68"/>
      <c r="BA8" s="68"/>
      <c r="BB8" s="68">
        <f>データ!U6</f>
        <v>98.87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68.39</v>
      </c>
      <c r="Q10" s="68"/>
      <c r="R10" s="68"/>
      <c r="S10" s="68"/>
      <c r="T10" s="68"/>
      <c r="U10" s="68"/>
      <c r="V10" s="68"/>
      <c r="W10" s="68">
        <f>データ!Q6</f>
        <v>94.26</v>
      </c>
      <c r="X10" s="68"/>
      <c r="Y10" s="68"/>
      <c r="Z10" s="68"/>
      <c r="AA10" s="68"/>
      <c r="AB10" s="68"/>
      <c r="AC10" s="68"/>
      <c r="AD10" s="69">
        <f>データ!R6</f>
        <v>2640</v>
      </c>
      <c r="AE10" s="69"/>
      <c r="AF10" s="69"/>
      <c r="AG10" s="69"/>
      <c r="AH10" s="69"/>
      <c r="AI10" s="69"/>
      <c r="AJ10" s="69"/>
      <c r="AK10" s="2"/>
      <c r="AL10" s="69">
        <f>データ!V6</f>
        <v>16183</v>
      </c>
      <c r="AM10" s="69"/>
      <c r="AN10" s="69"/>
      <c r="AO10" s="69"/>
      <c r="AP10" s="69"/>
      <c r="AQ10" s="69"/>
      <c r="AR10" s="69"/>
      <c r="AS10" s="69"/>
      <c r="AT10" s="68">
        <f>データ!W6</f>
        <v>6.52</v>
      </c>
      <c r="AU10" s="68"/>
      <c r="AV10" s="68"/>
      <c r="AW10" s="68"/>
      <c r="AX10" s="68"/>
      <c r="AY10" s="68"/>
      <c r="AZ10" s="68"/>
      <c r="BA10" s="68"/>
      <c r="BB10" s="68">
        <f>データ!X6</f>
        <v>2482.06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120</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doHSMC/3exbYbz1DWThfJrBA9iFbSDbOnWTtxYffmMr//Byull0tc40fcJAO8FW15vAJanL1p9roGrjXK3CK7g==" saltValue="bmp4sdNC53m8HKd1KPmL3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52141</v>
      </c>
      <c r="D6" s="33">
        <f t="shared" si="3"/>
        <v>47</v>
      </c>
      <c r="E6" s="33">
        <f t="shared" si="3"/>
        <v>17</v>
      </c>
      <c r="F6" s="33">
        <f t="shared" si="3"/>
        <v>1</v>
      </c>
      <c r="G6" s="33">
        <f t="shared" si="3"/>
        <v>0</v>
      </c>
      <c r="H6" s="33" t="str">
        <f t="shared" si="3"/>
        <v>秋田県　にかほ市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68.39</v>
      </c>
      <c r="Q6" s="34">
        <f t="shared" si="3"/>
        <v>94.26</v>
      </c>
      <c r="R6" s="34">
        <f t="shared" si="3"/>
        <v>2640</v>
      </c>
      <c r="S6" s="34">
        <f t="shared" si="3"/>
        <v>23841</v>
      </c>
      <c r="T6" s="34">
        <f t="shared" si="3"/>
        <v>241.13</v>
      </c>
      <c r="U6" s="34">
        <f t="shared" si="3"/>
        <v>98.87</v>
      </c>
      <c r="V6" s="34">
        <f t="shared" si="3"/>
        <v>16183</v>
      </c>
      <c r="W6" s="34">
        <f t="shared" si="3"/>
        <v>6.52</v>
      </c>
      <c r="X6" s="34">
        <f t="shared" si="3"/>
        <v>2482.06</v>
      </c>
      <c r="Y6" s="35">
        <f>IF(Y7="",NA(),Y7)</f>
        <v>67.34</v>
      </c>
      <c r="Z6" s="35">
        <f t="shared" ref="Z6:AH6" si="4">IF(Z7="",NA(),Z7)</f>
        <v>72.41</v>
      </c>
      <c r="AA6" s="35">
        <f t="shared" si="4"/>
        <v>74.75</v>
      </c>
      <c r="AB6" s="35">
        <f t="shared" si="4"/>
        <v>73.010000000000005</v>
      </c>
      <c r="AC6" s="35">
        <f t="shared" si="4"/>
        <v>72.540000000000006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2536.86</v>
      </c>
      <c r="BG6" s="35">
        <f t="shared" ref="BG6:BO6" si="7">IF(BG7="",NA(),BG7)</f>
        <v>2411.92</v>
      </c>
      <c r="BH6" s="35">
        <f t="shared" si="7"/>
        <v>2385</v>
      </c>
      <c r="BI6" s="35">
        <f t="shared" si="7"/>
        <v>2366.2800000000002</v>
      </c>
      <c r="BJ6" s="35">
        <f t="shared" si="7"/>
        <v>2270.98</v>
      </c>
      <c r="BK6" s="35">
        <f t="shared" si="7"/>
        <v>1111.31</v>
      </c>
      <c r="BL6" s="35">
        <f t="shared" si="7"/>
        <v>966.33</v>
      </c>
      <c r="BM6" s="35">
        <f t="shared" si="7"/>
        <v>958.81</v>
      </c>
      <c r="BN6" s="35">
        <f t="shared" si="7"/>
        <v>1001.3</v>
      </c>
      <c r="BO6" s="35">
        <f t="shared" si="7"/>
        <v>1245.0999999999999</v>
      </c>
      <c r="BP6" s="34" t="str">
        <f>IF(BP7="","",IF(BP7="-","【-】","【"&amp;SUBSTITUTE(TEXT(BP7,"#,##0.00"),"-","△")&amp;"】"))</f>
        <v>【705.21】</v>
      </c>
      <c r="BQ6" s="35">
        <f>IF(BQ7="",NA(),BQ7)</f>
        <v>57.31</v>
      </c>
      <c r="BR6" s="35">
        <f t="shared" ref="BR6:BZ6" si="8">IF(BR7="",NA(),BR7)</f>
        <v>100</v>
      </c>
      <c r="BS6" s="35">
        <f t="shared" si="8"/>
        <v>99.92</v>
      </c>
      <c r="BT6" s="35">
        <f t="shared" si="8"/>
        <v>100</v>
      </c>
      <c r="BU6" s="35">
        <f t="shared" si="8"/>
        <v>99.38</v>
      </c>
      <c r="BV6" s="35">
        <f t="shared" si="8"/>
        <v>75.540000000000006</v>
      </c>
      <c r="BW6" s="35">
        <f t="shared" si="8"/>
        <v>81.739999999999995</v>
      </c>
      <c r="BX6" s="35">
        <f t="shared" si="8"/>
        <v>82.88</v>
      </c>
      <c r="BY6" s="35">
        <f t="shared" si="8"/>
        <v>81.88</v>
      </c>
      <c r="BZ6" s="35">
        <f t="shared" si="8"/>
        <v>79.77</v>
      </c>
      <c r="CA6" s="34" t="str">
        <f>IF(CA7="","",IF(CA7="-","【-】","【"&amp;SUBSTITUTE(TEXT(CA7,"#,##0.00"),"-","△")&amp;"】"))</f>
        <v>【98.96】</v>
      </c>
      <c r="CB6" s="35">
        <f>IF(CB7="",NA(),CB7)</f>
        <v>262.92</v>
      </c>
      <c r="CC6" s="35">
        <f t="shared" ref="CC6:CK6" si="9">IF(CC7="",NA(),CC7)</f>
        <v>150.57</v>
      </c>
      <c r="CD6" s="35">
        <f t="shared" si="9"/>
        <v>151.51</v>
      </c>
      <c r="CE6" s="35">
        <f t="shared" si="9"/>
        <v>151.63</v>
      </c>
      <c r="CF6" s="35">
        <f t="shared" si="9"/>
        <v>154.18</v>
      </c>
      <c r="CG6" s="35">
        <f t="shared" si="9"/>
        <v>207.96</v>
      </c>
      <c r="CH6" s="35">
        <f t="shared" si="9"/>
        <v>194.31</v>
      </c>
      <c r="CI6" s="35">
        <f t="shared" si="9"/>
        <v>190.99</v>
      </c>
      <c r="CJ6" s="35">
        <f t="shared" si="9"/>
        <v>187.55</v>
      </c>
      <c r="CK6" s="35">
        <f t="shared" si="9"/>
        <v>214.56</v>
      </c>
      <c r="CL6" s="34" t="str">
        <f>IF(CL7="","",IF(CL7="-","【-】","【"&amp;SUBSTITUTE(TEXT(CL7,"#,##0.00"),"-","△")&amp;"】"))</f>
        <v>【134.52】</v>
      </c>
      <c r="CM6" s="35">
        <f>IF(CM7="",NA(),CM7)</f>
        <v>58.88</v>
      </c>
      <c r="CN6" s="35">
        <f t="shared" ref="CN6:CV6" si="10">IF(CN7="",NA(),CN7)</f>
        <v>59.43</v>
      </c>
      <c r="CO6" s="35">
        <f t="shared" si="10"/>
        <v>58.88</v>
      </c>
      <c r="CP6" s="35">
        <f t="shared" si="10"/>
        <v>58.81</v>
      </c>
      <c r="CQ6" s="35">
        <f t="shared" si="10"/>
        <v>60.24</v>
      </c>
      <c r="CR6" s="35">
        <f t="shared" si="10"/>
        <v>53.51</v>
      </c>
      <c r="CS6" s="35">
        <f t="shared" si="10"/>
        <v>53.5</v>
      </c>
      <c r="CT6" s="35">
        <f t="shared" si="10"/>
        <v>52.58</v>
      </c>
      <c r="CU6" s="35">
        <f t="shared" si="10"/>
        <v>50.94</v>
      </c>
      <c r="CV6" s="35">
        <f t="shared" si="10"/>
        <v>49.47</v>
      </c>
      <c r="CW6" s="34" t="str">
        <f>IF(CW7="","",IF(CW7="-","【-】","【"&amp;SUBSTITUTE(TEXT(CW7,"#,##0.00"),"-","△")&amp;"】"))</f>
        <v>【59.57】</v>
      </c>
      <c r="CX6" s="35">
        <f>IF(CX7="",NA(),CX7)</f>
        <v>88.67</v>
      </c>
      <c r="CY6" s="35">
        <f t="shared" ref="CY6:DG6" si="11">IF(CY7="",NA(),CY7)</f>
        <v>90.02</v>
      </c>
      <c r="CZ6" s="35">
        <f t="shared" si="11"/>
        <v>90.78</v>
      </c>
      <c r="DA6" s="35">
        <f t="shared" si="11"/>
        <v>91.44</v>
      </c>
      <c r="DB6" s="35">
        <f t="shared" si="11"/>
        <v>93.12</v>
      </c>
      <c r="DC6" s="35">
        <f t="shared" si="11"/>
        <v>83.91</v>
      </c>
      <c r="DD6" s="35">
        <f t="shared" si="11"/>
        <v>83.51</v>
      </c>
      <c r="DE6" s="35">
        <f t="shared" si="11"/>
        <v>83.02</v>
      </c>
      <c r="DF6" s="35">
        <f t="shared" si="11"/>
        <v>82.55</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0.22</v>
      </c>
      <c r="EH6" s="34">
        <f t="shared" si="14"/>
        <v>0</v>
      </c>
      <c r="EI6" s="34">
        <f t="shared" si="14"/>
        <v>0</v>
      </c>
      <c r="EJ6" s="35">
        <f t="shared" si="14"/>
        <v>0.15</v>
      </c>
      <c r="EK6" s="35">
        <f t="shared" si="14"/>
        <v>0.16</v>
      </c>
      <c r="EL6" s="35">
        <f t="shared" si="14"/>
        <v>0.13</v>
      </c>
      <c r="EM6" s="35">
        <f t="shared" si="14"/>
        <v>0.15</v>
      </c>
      <c r="EN6" s="35">
        <f t="shared" si="14"/>
        <v>0.32</v>
      </c>
      <c r="EO6" s="34" t="str">
        <f>IF(EO7="","",IF(EO7="-","【-】","【"&amp;SUBSTITUTE(TEXT(EO7,"#,##0.00"),"-","△")&amp;"】"))</f>
        <v>【0.30】</v>
      </c>
    </row>
    <row r="7" spans="1:145" s="36" customFormat="1" x14ac:dyDescent="0.15">
      <c r="A7" s="28"/>
      <c r="B7" s="37">
        <v>2020</v>
      </c>
      <c r="C7" s="37">
        <v>52141</v>
      </c>
      <c r="D7" s="37">
        <v>47</v>
      </c>
      <c r="E7" s="37">
        <v>17</v>
      </c>
      <c r="F7" s="37">
        <v>1</v>
      </c>
      <c r="G7" s="37">
        <v>0</v>
      </c>
      <c r="H7" s="37" t="s">
        <v>98</v>
      </c>
      <c r="I7" s="37" t="s">
        <v>99</v>
      </c>
      <c r="J7" s="37" t="s">
        <v>100</v>
      </c>
      <c r="K7" s="37" t="s">
        <v>101</v>
      </c>
      <c r="L7" s="37" t="s">
        <v>102</v>
      </c>
      <c r="M7" s="37" t="s">
        <v>103</v>
      </c>
      <c r="N7" s="38" t="s">
        <v>104</v>
      </c>
      <c r="O7" s="38" t="s">
        <v>105</v>
      </c>
      <c r="P7" s="38">
        <v>68.39</v>
      </c>
      <c r="Q7" s="38">
        <v>94.26</v>
      </c>
      <c r="R7" s="38">
        <v>2640</v>
      </c>
      <c r="S7" s="38">
        <v>23841</v>
      </c>
      <c r="T7" s="38">
        <v>241.13</v>
      </c>
      <c r="U7" s="38">
        <v>98.87</v>
      </c>
      <c r="V7" s="38">
        <v>16183</v>
      </c>
      <c r="W7" s="38">
        <v>6.52</v>
      </c>
      <c r="X7" s="38">
        <v>2482.06</v>
      </c>
      <c r="Y7" s="38">
        <v>67.34</v>
      </c>
      <c r="Z7" s="38">
        <v>72.41</v>
      </c>
      <c r="AA7" s="38">
        <v>74.75</v>
      </c>
      <c r="AB7" s="38">
        <v>73.010000000000005</v>
      </c>
      <c r="AC7" s="38">
        <v>72.540000000000006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2536.86</v>
      </c>
      <c r="BG7" s="38">
        <v>2411.92</v>
      </c>
      <c r="BH7" s="38">
        <v>2385</v>
      </c>
      <c r="BI7" s="38">
        <v>2366.2800000000002</v>
      </c>
      <c r="BJ7" s="38">
        <v>2270.98</v>
      </c>
      <c r="BK7" s="38">
        <v>1111.31</v>
      </c>
      <c r="BL7" s="38">
        <v>966.33</v>
      </c>
      <c r="BM7" s="38">
        <v>958.81</v>
      </c>
      <c r="BN7" s="38">
        <v>1001.3</v>
      </c>
      <c r="BO7" s="38">
        <v>1245.0999999999999</v>
      </c>
      <c r="BP7" s="38">
        <v>705.21</v>
      </c>
      <c r="BQ7" s="38">
        <v>57.31</v>
      </c>
      <c r="BR7" s="38">
        <v>100</v>
      </c>
      <c r="BS7" s="38">
        <v>99.92</v>
      </c>
      <c r="BT7" s="38">
        <v>100</v>
      </c>
      <c r="BU7" s="38">
        <v>99.38</v>
      </c>
      <c r="BV7" s="38">
        <v>75.540000000000006</v>
      </c>
      <c r="BW7" s="38">
        <v>81.739999999999995</v>
      </c>
      <c r="BX7" s="38">
        <v>82.88</v>
      </c>
      <c r="BY7" s="38">
        <v>81.88</v>
      </c>
      <c r="BZ7" s="38">
        <v>79.77</v>
      </c>
      <c r="CA7" s="38">
        <v>98.96</v>
      </c>
      <c r="CB7" s="38">
        <v>262.92</v>
      </c>
      <c r="CC7" s="38">
        <v>150.57</v>
      </c>
      <c r="CD7" s="38">
        <v>151.51</v>
      </c>
      <c r="CE7" s="38">
        <v>151.63</v>
      </c>
      <c r="CF7" s="38">
        <v>154.18</v>
      </c>
      <c r="CG7" s="38">
        <v>207.96</v>
      </c>
      <c r="CH7" s="38">
        <v>194.31</v>
      </c>
      <c r="CI7" s="38">
        <v>190.99</v>
      </c>
      <c r="CJ7" s="38">
        <v>187.55</v>
      </c>
      <c r="CK7" s="38">
        <v>214.56</v>
      </c>
      <c r="CL7" s="38">
        <v>134.52000000000001</v>
      </c>
      <c r="CM7" s="38">
        <v>58.88</v>
      </c>
      <c r="CN7" s="38">
        <v>59.43</v>
      </c>
      <c r="CO7" s="38">
        <v>58.88</v>
      </c>
      <c r="CP7" s="38">
        <v>58.81</v>
      </c>
      <c r="CQ7" s="38">
        <v>60.24</v>
      </c>
      <c r="CR7" s="38">
        <v>53.51</v>
      </c>
      <c r="CS7" s="38">
        <v>53.5</v>
      </c>
      <c r="CT7" s="38">
        <v>52.58</v>
      </c>
      <c r="CU7" s="38">
        <v>50.94</v>
      </c>
      <c r="CV7" s="38">
        <v>49.47</v>
      </c>
      <c r="CW7" s="38">
        <v>59.57</v>
      </c>
      <c r="CX7" s="38">
        <v>88.67</v>
      </c>
      <c r="CY7" s="38">
        <v>90.02</v>
      </c>
      <c r="CZ7" s="38">
        <v>90.78</v>
      </c>
      <c r="DA7" s="38">
        <v>91.44</v>
      </c>
      <c r="DB7" s="38">
        <v>93.12</v>
      </c>
      <c r="DC7" s="38">
        <v>83.91</v>
      </c>
      <c r="DD7" s="38">
        <v>83.51</v>
      </c>
      <c r="DE7" s="38">
        <v>83.02</v>
      </c>
      <c r="DF7" s="38">
        <v>82.55</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0.22</v>
      </c>
      <c r="EH7" s="38">
        <v>0</v>
      </c>
      <c r="EI7" s="38">
        <v>0</v>
      </c>
      <c r="EJ7" s="38">
        <v>0.15</v>
      </c>
      <c r="EK7" s="38">
        <v>0.16</v>
      </c>
      <c r="EL7" s="38">
        <v>0.13</v>
      </c>
      <c r="EM7" s="38">
        <v>0.15</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2022-01-18T01:18:29Z</cp:lastPrinted>
  <dcterms:created xsi:type="dcterms:W3CDTF">2021-12-03T07:43:28Z</dcterms:created>
  <dcterms:modified xsi:type="dcterms:W3CDTF">2022-01-19T12:00:30Z</dcterms:modified>
  <cp:category/>
</cp:coreProperties>
</file>