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佳恵フォルダ\R3公営企業関係\20220107公営企業経営比較分析表\HPアップロード\"/>
    </mc:Choice>
  </mc:AlternateContent>
  <workbookProtection workbookAlgorithmName="SHA-512" workbookHashValue="osW07m3/8hxhe9ekT15gdSV0fbq7z12CVaz6iK0yQVIf0yG1WwOxQ4Ct5XOpcytSO5zyaLOrWT8xz7ZI5HjsAA==" workbookSaltValue="j/OC6MobgooKkEsTqjY2ng==" workbookSpinCount="100000" lockStructure="1"/>
  <bookViews>
    <workbookView xWindow="-105" yWindow="-105" windowWidth="23250" windowHeight="1257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D8" i="4"/>
  <c r="W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<sst xmlns="http://schemas.openxmlformats.org/spreadsheetml/2006/main" count="228" uniqueCount="115">
  <si>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</si>
  <si>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</si>
  <si>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</si>
  <si>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</si>
  <si>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</si>
  <si>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</si>
  <si>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</si>
  <si>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</si>
  <si>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</si>
  <si>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</si>
  <si>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</si>
  <si>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</si>
  <si>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</si>
  <si>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</si>
  <si>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</si>
  <si>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</si>
  <si>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</si>
  <si>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</si>
  <si>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</si>
  <si>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</si>
  <si>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</si>
  <si>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</si>
  <si>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</si>
  <si>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</si>
  <si>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</si>
  <si>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</si>
  <si>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</si>
  <si>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</si>
  <si>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</si>
  <si>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</si>
  <si>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</si>
  <si>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</si>
  <si>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</si>
  <si>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</si>
  <si>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</si>
  <si>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</si>
  <si>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</si>
  <si>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</si>
  <si>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</si>
  <si>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</si>
  <si>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</si>
  <si>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</si>
  <si>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</si>
  <si>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</si>
  <si>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</si>
  <si>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</si>
  <si>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</si>
  <si>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</si>
  <si>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</si>
  <si>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</si>
  <si>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</si>
  <si>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</si>
  <si>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</si>
  <si>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</si>
  <si>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</si>
  <si>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</si>
  <si>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</si>
  <si>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</si>
  <si>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</si>
  <si>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</si>
  <si>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</si>
  <si>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</si>
  <si>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</si>
  <si>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</si>
  <si>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</si>
  <si>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</si>
  <si>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</si>
  <si>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</si>
  <si>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</si>
  <si>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</si>
  <si>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</si>
  <si>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</si>
  <si>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</si>
  <si>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</si>
  <si>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</si>
  <si>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</si>
  <si>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</si>
  <si>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</si>
  <si>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</si>
  <si>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</si>
  <si>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</si>
  <si>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</si>
  <si>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</si>
  <si>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</si>
  <si>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</si>
  <si>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</si>
  <si>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</si>
  <si>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</si>
  <si>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</si>
  <si>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</si>
  <si>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</si>
  <si>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</si>
  <si>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</si>
  <si>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にかほ市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</si>
  <si>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</si>
  <si>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</si>
  <si>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</si>
  <si>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</si>
  <si>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</si>
  <si>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</si>
  <si>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</si>
  <si>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</si>
  <si>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</si>
  <si>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</si>
  <si>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</si>
  <si>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</si>
  <si>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</si>
  <si>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</si>
  <si>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</si>
  <si>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</si>
  <si>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</si>
  <si>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</si>
  <si>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①人口減少等に伴う給水収益の減と減価償却費の増により経常収支比率が年々減少しているため、経営状況の見直しを図ります。
②累積欠損金は発生していないため現状維持に努めます。
③流動比率は昨年度まで増加傾向にありましたが、現金預金の増により流動資産が増加したものの、未払金も増えたことから流動負債も増となったため、令和2年度は減少しました。理想とされる200％以上の数値を維持できるよう努めます。
④企業債残高は減少傾向にありますが、人口減少等に伴う給水収益の減少により企業債残高対給水収益比率は上昇傾向にあるため、施設への投資と収益を考慮し、安定した経営に努めます。
⑤料金回収率は、類似団体とほぼ同等の数値ですが、年々減少しているため料金見直しを検討するなど改善に努めます。
⑥給水原価は類似団体と比較して低い状況にありますが、有収率が低いため管路への投資を検討します。
⑦施設利用率は類似団体と比較するとかなり低い状況にあるため、施設の統廃合等を検討します。
⑧有収率は類似団体と比較すると低い状況にあるため、有収率の改善に向けて漏水調査や漏水管の修繕に努めます。</t>
    <rPh sb="92" eb="95">
      <t>サクネンド</t>
    </rPh>
    <rPh sb="97" eb="99">
      <t>ゾウカ</t>
    </rPh>
    <rPh sb="99" eb="101">
      <t>ケイコウ</t>
    </rPh>
    <rPh sb="109" eb="111">
      <t>ゲンキン</t>
    </rPh>
    <rPh sb="111" eb="113">
      <t>ヨキン</t>
    </rPh>
    <rPh sb="118" eb="120">
      <t>リュウドウ</t>
    </rPh>
    <rPh sb="120" eb="122">
      <t>シサン</t>
    </rPh>
    <rPh sb="123" eb="125">
      <t>ゾウカ</t>
    </rPh>
    <rPh sb="131" eb="134">
      <t>ミバライキン</t>
    </rPh>
    <rPh sb="135" eb="136">
      <t>フ</t>
    </rPh>
    <rPh sb="142" eb="144">
      <t>リュウドウ</t>
    </rPh>
    <rPh sb="144" eb="146">
      <t>フサイ</t>
    </rPh>
    <rPh sb="155" eb="157">
      <t>レイワ</t>
    </rPh>
    <rPh sb="158" eb="160">
      <t>ネンド</t>
    </rPh>
    <rPh sb="161" eb="163">
      <t>ゲンショウ</t>
    </rPh>
    <rPh sb="168" eb="170">
      <t>リソウ</t>
    </rPh>
    <rPh sb="178" eb="180">
      <t>イジョウ</t>
    </rPh>
    <rPh sb="181" eb="183">
      <t>スウチ</t>
    </rPh>
    <rPh sb="184" eb="186">
      <t>イジ</t>
    </rPh>
    <rPh sb="191" eb="192">
      <t>ツト</t>
    </rPh>
    <rPh sb="307" eb="309">
      <t>ネンネン</t>
    </rPh>
    <rPh sb="309" eb="311">
      <t>ゲンショウ</t>
    </rPh>
    <phoneticPr fontId="4"/>
  </si>
  <si>
    <t>①有形固定資産減価償却率は類似団体と比較すると低い状況にありますが、改善傾向にあるため引き続き施設や管路の更新を図ります。
②管路経年化率は類似団体と比較すると低い状況にありますが、類似団体と比較すると有収率が低いため有収率の改善と管路の更新を進めます。
③管路更新率は類似団体と比較すると低い状況にあり、有収率も低いため、同様に有収率の改善と管路の計画に基づいた更新を進めます。</t>
    <rPh sb="175" eb="177">
      <t>ケイカク</t>
    </rPh>
    <rPh sb="178" eb="179">
      <t>モト</t>
    </rPh>
    <phoneticPr fontId="4"/>
  </si>
  <si>
    <t>　当市の経営比較分析表は人口の減少等による給水収益の減少により、経常収支比率や料金回収率が減少傾向にあります。加えて有収率が類似団体と比較すると低いため、有収率の改善を目指した管路の更新を進め、料金見直しの検討など改善に努めます。
　今後も進行が予想される人口減少による影響を考慮した上で安定した経営を目指します。</t>
    <rPh sb="94" eb="95">
      <t>スス</t>
    </rPh>
    <rPh sb="97" eb="99">
      <t>リョウキン</t>
    </rPh>
    <rPh sb="99" eb="101">
      <t>ミナオ</t>
    </rPh>
    <rPh sb="103" eb="105">
      <t>ケントウ</t>
    </rPh>
    <rPh sb="107" eb="109">
      <t>カイゼン</t>
    </rPh>
    <rPh sb="110" eb="11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</si>
</sst>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1.38</c:v>
                </c:pt>
                <c:pt idx="1">
                  <c:v>0.91</c:v>
                </c:pt>
                <c:pt idx="2">
                  <c:v>0.89</c:v>
                </c:pt>
                <c:pt idx="3">
                  <c:v>0.25</c:v>
                </c:pt>
                <c:pt idx="4">
                  <c:v>0.4</c:v>
                </c:pt>
              </c:numCache>
            </c:numRef>
          </c:val>
          <c:extLst>
            <c:ext xmlns:c16="http://schemas.microsoft.com/office/drawing/2014/chart" uri="{C3380CC4-5D6E-409C-BE32-E72D297353CC}">
              <c16:uniqueId val="{00000000-180E-4761-AA2B-B7EAA5B8E8C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180E-4761-AA2B-B7EAA5B8E8C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51.99</c:v>
                </c:pt>
                <c:pt idx="1">
                  <c:v>74.849999999999994</c:v>
                </c:pt>
                <c:pt idx="2">
                  <c:v>45.34</c:v>
                </c:pt>
                <c:pt idx="3">
                  <c:v>43.61</c:v>
                </c:pt>
                <c:pt idx="4">
                  <c:v>42.98</c:v>
                </c:pt>
              </c:numCache>
            </c:numRef>
          </c:val>
          <c:extLst>
            <c:ext xmlns:c16="http://schemas.microsoft.com/office/drawing/2014/chart" uri="{C3380CC4-5D6E-409C-BE32-E72D297353CC}">
              <c16:uniqueId val="{00000000-995D-4F00-AAA3-EAD7421C1FA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995D-4F00-AAA3-EAD7421C1FA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74.040000000000006</c:v>
                </c:pt>
                <c:pt idx="1">
                  <c:v>74.83</c:v>
                </c:pt>
                <c:pt idx="2">
                  <c:v>72.489999999999995</c:v>
                </c:pt>
                <c:pt idx="3">
                  <c:v>72.25</c:v>
                </c:pt>
                <c:pt idx="4">
                  <c:v>73.739999999999995</c:v>
                </c:pt>
              </c:numCache>
            </c:numRef>
          </c:val>
          <c:extLst>
            <c:ext xmlns:c16="http://schemas.microsoft.com/office/drawing/2014/chart" uri="{C3380CC4-5D6E-409C-BE32-E72D297353CC}">
              <c16:uniqueId val="{00000000-3123-4E33-B50A-7D013865578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3123-4E33-B50A-7D013865578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115.4</c:v>
                </c:pt>
                <c:pt idx="1">
                  <c:v>112.81</c:v>
                </c:pt>
                <c:pt idx="2">
                  <c:v>106.84</c:v>
                </c:pt>
                <c:pt idx="3">
                  <c:v>102.7</c:v>
                </c:pt>
                <c:pt idx="4">
                  <c:v>99.98</c:v>
                </c:pt>
              </c:numCache>
            </c:numRef>
          </c:val>
          <c:extLst>
            <c:ext xmlns:c16="http://schemas.microsoft.com/office/drawing/2014/chart" uri="{C3380CC4-5D6E-409C-BE32-E72D297353CC}">
              <c16:uniqueId val="{00000000-EE4B-42B7-B5F4-515C4E385EE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EE4B-42B7-B5F4-515C4E385EE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47.84</c:v>
                </c:pt>
                <c:pt idx="1">
                  <c:v>43.96</c:v>
                </c:pt>
                <c:pt idx="2">
                  <c:v>45.43</c:v>
                </c:pt>
                <c:pt idx="3">
                  <c:v>46.72</c:v>
                </c:pt>
                <c:pt idx="4">
                  <c:v>48.46</c:v>
                </c:pt>
              </c:numCache>
            </c:numRef>
          </c:val>
          <c:extLst>
            <c:ext xmlns:c16="http://schemas.microsoft.com/office/drawing/2014/chart" uri="{C3380CC4-5D6E-409C-BE32-E72D297353CC}">
              <c16:uniqueId val="{00000000-A646-4338-9884-A7D63EE23B2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A646-4338-9884-A7D63EE23B2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11.13</c:v>
                </c:pt>
                <c:pt idx="1">
                  <c:v>9.0500000000000007</c:v>
                </c:pt>
                <c:pt idx="2">
                  <c:v>9.69</c:v>
                </c:pt>
                <c:pt idx="3">
                  <c:v>10.65</c:v>
                </c:pt>
                <c:pt idx="4">
                  <c:v>10.99</c:v>
                </c:pt>
              </c:numCache>
            </c:numRef>
          </c:val>
          <c:extLst>
            <c:ext xmlns:c16="http://schemas.microsoft.com/office/drawing/2014/chart" uri="{C3380CC4-5D6E-409C-BE32-E72D297353CC}">
              <c16:uniqueId val="{00000000-9A45-4803-B186-8B52C58E619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9A45-4803-B186-8B52C58E619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AE-42DF-860F-96B43DB26D4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F6AE-42DF-860F-96B43DB26D4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179.63</c:v>
                </c:pt>
                <c:pt idx="1">
                  <c:v>217.01</c:v>
                </c:pt>
                <c:pt idx="2">
                  <c:v>250.84</c:v>
                </c:pt>
                <c:pt idx="3">
                  <c:v>339.83</c:v>
                </c:pt>
                <c:pt idx="4">
                  <c:v>301.04000000000002</c:v>
                </c:pt>
              </c:numCache>
            </c:numRef>
          </c:val>
          <c:extLst>
            <c:ext xmlns:c16="http://schemas.microsoft.com/office/drawing/2014/chart" uri="{C3380CC4-5D6E-409C-BE32-E72D297353CC}">
              <c16:uniqueId val="{00000000-5BF1-4A46-A3B4-9AF449F25E7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5BF1-4A46-A3B4-9AF449F25E7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350.15</c:v>
                </c:pt>
                <c:pt idx="1">
                  <c:v>532.54999999999995</c:v>
                </c:pt>
                <c:pt idx="2">
                  <c:v>546.52</c:v>
                </c:pt>
                <c:pt idx="3">
                  <c:v>569.05999999999995</c:v>
                </c:pt>
                <c:pt idx="4">
                  <c:v>557.88</c:v>
                </c:pt>
              </c:numCache>
            </c:numRef>
          </c:val>
          <c:extLst>
            <c:ext xmlns:c16="http://schemas.microsoft.com/office/drawing/2014/chart" uri="{C3380CC4-5D6E-409C-BE32-E72D297353CC}">
              <c16:uniqueId val="{00000000-8F50-4A1A-A78E-1A1E83F9416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8F50-4A1A-A78E-1A1E83F9416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109.63</c:v>
                </c:pt>
                <c:pt idx="1">
                  <c:v>110.36</c:v>
                </c:pt>
                <c:pt idx="2">
                  <c:v>103.06</c:v>
                </c:pt>
                <c:pt idx="3">
                  <c:v>98.14</c:v>
                </c:pt>
                <c:pt idx="4">
                  <c:v>95.05</c:v>
                </c:pt>
              </c:numCache>
            </c:numRef>
          </c:val>
          <c:extLst>
            <c:ext xmlns:c16="http://schemas.microsoft.com/office/drawing/2014/chart" uri="{C3380CC4-5D6E-409C-BE32-E72D297353CC}">
              <c16:uniqueId val="{00000000-133B-4AD3-83A8-93F8F0E9D8E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133B-4AD3-83A8-93F8F0E9D8E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126.83</c:v>
                </c:pt>
                <c:pt idx="1">
                  <c:v>126.92</c:v>
                </c:pt>
                <c:pt idx="2">
                  <c:v>135.29</c:v>
                </c:pt>
                <c:pt idx="3">
                  <c:v>141.06</c:v>
                </c:pt>
                <c:pt idx="4">
                  <c:v>145.08000000000001</c:v>
                </c:pt>
              </c:numCache>
            </c:numRef>
          </c:val>
          <c:extLst>
            <c:ext xmlns:c16="http://schemas.microsoft.com/office/drawing/2014/chart" uri="{C3380CC4-5D6E-409C-BE32-E72D297353CC}">
              <c16:uniqueId val="{00000000-8633-4E10-8846-86BB52E55A8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8633-4E10-8846-86BB52E55A8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秋田県　にかほ市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23841</v>
      </c>
      <c r="AM8" s="71"/>
      <c r="AN8" s="71"/>
      <c r="AO8" s="71"/>
      <c r="AP8" s="71"/>
      <c r="AQ8" s="71"/>
      <c r="AR8" s="71"/>
      <c r="AS8" s="71"/>
      <c r="AT8" s="67">
        <f>データ!$S$6</f>
        <v>241.13</v>
      </c>
      <c r="AU8" s="68"/>
      <c r="AV8" s="68"/>
      <c r="AW8" s="68"/>
      <c r="AX8" s="68"/>
      <c r="AY8" s="68"/>
      <c r="AZ8" s="68"/>
      <c r="BA8" s="68"/>
      <c r="BB8" s="70">
        <f>データ!$T$6</f>
        <v>98.87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63.33</v>
      </c>
      <c r="J10" s="68"/>
      <c r="K10" s="68"/>
      <c r="L10" s="68"/>
      <c r="M10" s="68"/>
      <c r="N10" s="68"/>
      <c r="O10" s="69"/>
      <c r="P10" s="70">
        <f>データ!$P$6</f>
        <v>99.67</v>
      </c>
      <c r="Q10" s="70"/>
      <c r="R10" s="70"/>
      <c r="S10" s="70"/>
      <c r="T10" s="70"/>
      <c r="U10" s="70"/>
      <c r="V10" s="70"/>
      <c r="W10" s="71">
        <f>データ!$Q$6</f>
        <v>2180</v>
      </c>
      <c r="X10" s="71"/>
      <c r="Y10" s="71"/>
      <c r="Z10" s="71"/>
      <c r="AA10" s="71"/>
      <c r="AB10" s="71"/>
      <c r="AC10" s="71"/>
      <c r="AD10" s="2"/>
      <c r="AE10" s="2"/>
      <c r="AF10" s="2"/>
      <c r="AG10" s="2"/>
      <c r="AH10" s="4"/>
      <c r="AI10" s="4"/>
      <c r="AJ10" s="4"/>
      <c r="AK10" s="4"/>
      <c r="AL10" s="71">
        <f>データ!$U$6</f>
        <v>23586</v>
      </c>
      <c r="AM10" s="71"/>
      <c r="AN10" s="71"/>
      <c r="AO10" s="71"/>
      <c r="AP10" s="71"/>
      <c r="AQ10" s="71"/>
      <c r="AR10" s="71"/>
      <c r="AS10" s="71"/>
      <c r="AT10" s="67">
        <f>データ!$V$6</f>
        <v>48.92</v>
      </c>
      <c r="AU10" s="68"/>
      <c r="AV10" s="68"/>
      <c r="AW10" s="68"/>
      <c r="AX10" s="68"/>
      <c r="AY10" s="68"/>
      <c r="AZ10" s="68"/>
      <c r="BA10" s="68"/>
      <c r="BB10" s="70">
        <f>データ!$W$6</f>
        <v>482.13</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tHUQ0cTIoBfN9dqsyT0pM8DkEKht2sBX1HAzM2uZJrAsgVryrwiNfhlSfFT53VRQDjppjQ1hyCbppowzivM/7g==" saltValue="UrhOEDdyMHTRhTlAo3aHB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52141</v>
      </c>
      <c r="D6" s="34">
        <f t="shared" si="3"/>
        <v>46</v>
      </c>
      <c r="E6" s="34">
        <f t="shared" si="3"/>
        <v>1</v>
      </c>
      <c r="F6" s="34">
        <f t="shared" si="3"/>
        <v>0</v>
      </c>
      <c r="G6" s="34">
        <f t="shared" si="3"/>
        <v>1</v>
      </c>
      <c r="H6" s="34" t="str">
        <f t="shared" si="3"/>
        <v>秋田県　にかほ市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63.33</v>
      </c>
      <c r="P6" s="35">
        <f t="shared" si="3"/>
        <v>99.67</v>
      </c>
      <c r="Q6" s="35">
        <f t="shared" si="3"/>
        <v>2180</v>
      </c>
      <c r="R6" s="35">
        <f t="shared" si="3"/>
        <v>23841</v>
      </c>
      <c r="S6" s="35">
        <f t="shared" si="3"/>
        <v>241.13</v>
      </c>
      <c r="T6" s="35">
        <f t="shared" si="3"/>
        <v>98.87</v>
      </c>
      <c r="U6" s="35">
        <f t="shared" si="3"/>
        <v>23586</v>
      </c>
      <c r="V6" s="35">
        <f t="shared" si="3"/>
        <v>48.92</v>
      </c>
      <c r="W6" s="35">
        <f t="shared" si="3"/>
        <v>482.13</v>
      </c>
      <c r="X6" s="36">
        <f>IF(X7="",NA(),X7)</f>
        <v>115.4</v>
      </c>
      <c r="Y6" s="36">
        <f t="shared" ref="Y6:AG6" si="4">IF(Y7="",NA(),Y7)</f>
        <v>112.81</v>
      </c>
      <c r="Z6" s="36">
        <f t="shared" si="4"/>
        <v>106.84</v>
      </c>
      <c r="AA6" s="36">
        <f t="shared" si="4"/>
        <v>102.7</v>
      </c>
      <c r="AB6" s="36">
        <f t="shared" si="4"/>
        <v>99.98</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179.63</v>
      </c>
      <c r="AU6" s="36">
        <f t="shared" ref="AU6:BC6" si="6">IF(AU7="",NA(),AU7)</f>
        <v>217.01</v>
      </c>
      <c r="AV6" s="36">
        <f t="shared" si="6"/>
        <v>250.84</v>
      </c>
      <c r="AW6" s="36">
        <f t="shared" si="6"/>
        <v>339.83</v>
      </c>
      <c r="AX6" s="36">
        <f t="shared" si="6"/>
        <v>301.04000000000002</v>
      </c>
      <c r="AY6" s="36">
        <f t="shared" si="6"/>
        <v>384.34</v>
      </c>
      <c r="AZ6" s="36">
        <f t="shared" si="6"/>
        <v>359.47</v>
      </c>
      <c r="BA6" s="36">
        <f t="shared" si="6"/>
        <v>369.69</v>
      </c>
      <c r="BB6" s="36">
        <f t="shared" si="6"/>
        <v>379.08</v>
      </c>
      <c r="BC6" s="36">
        <f t="shared" si="6"/>
        <v>367.55</v>
      </c>
      <c r="BD6" s="35" t="str">
        <f>IF(BD7="","",IF(BD7="-","【-】","【"&amp;SUBSTITUTE(TEXT(BD7,"#,##0.00"),"-","△")&amp;"】"))</f>
        <v>【260.31】</v>
      </c>
      <c r="BE6" s="36">
        <f>IF(BE7="",NA(),BE7)</f>
        <v>350.15</v>
      </c>
      <c r="BF6" s="36">
        <f t="shared" ref="BF6:BN6" si="7">IF(BF7="",NA(),BF7)</f>
        <v>532.54999999999995</v>
      </c>
      <c r="BG6" s="36">
        <f t="shared" si="7"/>
        <v>546.52</v>
      </c>
      <c r="BH6" s="36">
        <f t="shared" si="7"/>
        <v>569.05999999999995</v>
      </c>
      <c r="BI6" s="36">
        <f t="shared" si="7"/>
        <v>557.88</v>
      </c>
      <c r="BJ6" s="36">
        <f t="shared" si="7"/>
        <v>380.58</v>
      </c>
      <c r="BK6" s="36">
        <f t="shared" si="7"/>
        <v>401.79</v>
      </c>
      <c r="BL6" s="36">
        <f t="shared" si="7"/>
        <v>402.99</v>
      </c>
      <c r="BM6" s="36">
        <f t="shared" si="7"/>
        <v>398.98</v>
      </c>
      <c r="BN6" s="36">
        <f t="shared" si="7"/>
        <v>418.68</v>
      </c>
      <c r="BO6" s="35" t="str">
        <f>IF(BO7="","",IF(BO7="-","【-】","【"&amp;SUBSTITUTE(TEXT(BO7,"#,##0.00"),"-","△")&amp;"】"))</f>
        <v>【275.67】</v>
      </c>
      <c r="BP6" s="36">
        <f>IF(BP7="",NA(),BP7)</f>
        <v>109.63</v>
      </c>
      <c r="BQ6" s="36">
        <f t="shared" ref="BQ6:BY6" si="8">IF(BQ7="",NA(),BQ7)</f>
        <v>110.36</v>
      </c>
      <c r="BR6" s="36">
        <f t="shared" si="8"/>
        <v>103.06</v>
      </c>
      <c r="BS6" s="36">
        <f t="shared" si="8"/>
        <v>98.14</v>
      </c>
      <c r="BT6" s="36">
        <f t="shared" si="8"/>
        <v>95.05</v>
      </c>
      <c r="BU6" s="36">
        <f t="shared" si="8"/>
        <v>102.38</v>
      </c>
      <c r="BV6" s="36">
        <f t="shared" si="8"/>
        <v>100.12</v>
      </c>
      <c r="BW6" s="36">
        <f t="shared" si="8"/>
        <v>98.66</v>
      </c>
      <c r="BX6" s="36">
        <f t="shared" si="8"/>
        <v>98.64</v>
      </c>
      <c r="BY6" s="36">
        <f t="shared" si="8"/>
        <v>94.78</v>
      </c>
      <c r="BZ6" s="35" t="str">
        <f>IF(BZ7="","",IF(BZ7="-","【-】","【"&amp;SUBSTITUTE(TEXT(BZ7,"#,##0.00"),"-","△")&amp;"】"))</f>
        <v>【100.05】</v>
      </c>
      <c r="CA6" s="36">
        <f>IF(CA7="",NA(),CA7)</f>
        <v>126.83</v>
      </c>
      <c r="CB6" s="36">
        <f t="shared" ref="CB6:CJ6" si="9">IF(CB7="",NA(),CB7)</f>
        <v>126.92</v>
      </c>
      <c r="CC6" s="36">
        <f t="shared" si="9"/>
        <v>135.29</v>
      </c>
      <c r="CD6" s="36">
        <f t="shared" si="9"/>
        <v>141.06</v>
      </c>
      <c r="CE6" s="36">
        <f t="shared" si="9"/>
        <v>145.08000000000001</v>
      </c>
      <c r="CF6" s="36">
        <f t="shared" si="9"/>
        <v>168.67</v>
      </c>
      <c r="CG6" s="36">
        <f t="shared" si="9"/>
        <v>174.97</v>
      </c>
      <c r="CH6" s="36">
        <f t="shared" si="9"/>
        <v>178.59</v>
      </c>
      <c r="CI6" s="36">
        <f t="shared" si="9"/>
        <v>178.92</v>
      </c>
      <c r="CJ6" s="36">
        <f t="shared" si="9"/>
        <v>181.3</v>
      </c>
      <c r="CK6" s="35" t="str">
        <f>IF(CK7="","",IF(CK7="-","【-】","【"&amp;SUBSTITUTE(TEXT(CK7,"#,##0.00"),"-","△")&amp;"】"))</f>
        <v>【166.40】</v>
      </c>
      <c r="CL6" s="36">
        <f>IF(CL7="",NA(),CL7)</f>
        <v>51.99</v>
      </c>
      <c r="CM6" s="36">
        <f t="shared" ref="CM6:CU6" si="10">IF(CM7="",NA(),CM7)</f>
        <v>74.849999999999994</v>
      </c>
      <c r="CN6" s="36">
        <f t="shared" si="10"/>
        <v>45.34</v>
      </c>
      <c r="CO6" s="36">
        <f t="shared" si="10"/>
        <v>43.61</v>
      </c>
      <c r="CP6" s="36">
        <f t="shared" si="10"/>
        <v>42.98</v>
      </c>
      <c r="CQ6" s="36">
        <f t="shared" si="10"/>
        <v>54.92</v>
      </c>
      <c r="CR6" s="36">
        <f t="shared" si="10"/>
        <v>55.63</v>
      </c>
      <c r="CS6" s="36">
        <f t="shared" si="10"/>
        <v>55.03</v>
      </c>
      <c r="CT6" s="36">
        <f t="shared" si="10"/>
        <v>55.14</v>
      </c>
      <c r="CU6" s="36">
        <f t="shared" si="10"/>
        <v>55.89</v>
      </c>
      <c r="CV6" s="35" t="str">
        <f>IF(CV7="","",IF(CV7="-","【-】","【"&amp;SUBSTITUTE(TEXT(CV7,"#,##0.00"),"-","△")&amp;"】"))</f>
        <v>【60.69】</v>
      </c>
      <c r="CW6" s="36">
        <f>IF(CW7="",NA(),CW7)</f>
        <v>74.040000000000006</v>
      </c>
      <c r="CX6" s="36">
        <f t="shared" ref="CX6:DF6" si="11">IF(CX7="",NA(),CX7)</f>
        <v>74.83</v>
      </c>
      <c r="CY6" s="36">
        <f t="shared" si="11"/>
        <v>72.489999999999995</v>
      </c>
      <c r="CZ6" s="36">
        <f t="shared" si="11"/>
        <v>72.25</v>
      </c>
      <c r="DA6" s="36">
        <f t="shared" si="11"/>
        <v>73.739999999999995</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47.84</v>
      </c>
      <c r="DI6" s="36">
        <f t="shared" ref="DI6:DQ6" si="12">IF(DI7="",NA(),DI7)</f>
        <v>43.96</v>
      </c>
      <c r="DJ6" s="36">
        <f t="shared" si="12"/>
        <v>45.43</v>
      </c>
      <c r="DK6" s="36">
        <f t="shared" si="12"/>
        <v>46.72</v>
      </c>
      <c r="DL6" s="36">
        <f t="shared" si="12"/>
        <v>48.46</v>
      </c>
      <c r="DM6" s="36">
        <f t="shared" si="12"/>
        <v>48.49</v>
      </c>
      <c r="DN6" s="36">
        <f t="shared" si="12"/>
        <v>48.05</v>
      </c>
      <c r="DO6" s="36">
        <f t="shared" si="12"/>
        <v>48.87</v>
      </c>
      <c r="DP6" s="36">
        <f t="shared" si="12"/>
        <v>49.92</v>
      </c>
      <c r="DQ6" s="36">
        <f t="shared" si="12"/>
        <v>50.63</v>
      </c>
      <c r="DR6" s="35" t="str">
        <f>IF(DR7="","",IF(DR7="-","【-】","【"&amp;SUBSTITUTE(TEXT(DR7,"#,##0.00"),"-","△")&amp;"】"))</f>
        <v>【50.19】</v>
      </c>
      <c r="DS6" s="36">
        <f>IF(DS7="",NA(),DS7)</f>
        <v>11.13</v>
      </c>
      <c r="DT6" s="36">
        <f t="shared" ref="DT6:EB6" si="13">IF(DT7="",NA(),DT7)</f>
        <v>9.0500000000000007</v>
      </c>
      <c r="DU6" s="36">
        <f t="shared" si="13"/>
        <v>9.69</v>
      </c>
      <c r="DV6" s="36">
        <f t="shared" si="13"/>
        <v>10.65</v>
      </c>
      <c r="DW6" s="36">
        <f t="shared" si="13"/>
        <v>10.99</v>
      </c>
      <c r="DX6" s="36">
        <f t="shared" si="13"/>
        <v>12.79</v>
      </c>
      <c r="DY6" s="36">
        <f t="shared" si="13"/>
        <v>13.39</v>
      </c>
      <c r="DZ6" s="36">
        <f t="shared" si="13"/>
        <v>14.85</v>
      </c>
      <c r="EA6" s="36">
        <f t="shared" si="13"/>
        <v>16.88</v>
      </c>
      <c r="EB6" s="36">
        <f t="shared" si="13"/>
        <v>18.28</v>
      </c>
      <c r="EC6" s="35" t="str">
        <f>IF(EC7="","",IF(EC7="-","【-】","【"&amp;SUBSTITUTE(TEXT(EC7,"#,##0.00"),"-","△")&amp;"】"))</f>
        <v>【20.63】</v>
      </c>
      <c r="ED6" s="36">
        <f>IF(ED7="",NA(),ED7)</f>
        <v>1.38</v>
      </c>
      <c r="EE6" s="36">
        <f t="shared" ref="EE6:EM6" si="14">IF(EE7="",NA(),EE7)</f>
        <v>0.91</v>
      </c>
      <c r="EF6" s="36">
        <f t="shared" si="14"/>
        <v>0.89</v>
      </c>
      <c r="EG6" s="36">
        <f t="shared" si="14"/>
        <v>0.25</v>
      </c>
      <c r="EH6" s="36">
        <f t="shared" si="14"/>
        <v>0.4</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52141</v>
      </c>
      <c r="D7" s="38">
        <v>46</v>
      </c>
      <c r="E7" s="38">
        <v>1</v>
      </c>
      <c r="F7" s="38">
        <v>0</v>
      </c>
      <c r="G7" s="38">
        <v>1</v>
      </c>
      <c r="H7" s="38" t="s">
        <v>93</v>
      </c>
      <c r="I7" s="38" t="s">
        <v>94</v>
      </c>
      <c r="J7" s="38" t="s">
        <v>95</v>
      </c>
      <c r="K7" s="38" t="s">
        <v>96</v>
      </c>
      <c r="L7" s="38" t="s">
        <v>97</v>
      </c>
      <c r="M7" s="38" t="s">
        <v>98</v>
      </c>
      <c r="N7" s="39" t="s">
        <v>99</v>
      </c>
      <c r="O7" s="39">
        <v>63.33</v>
      </c>
      <c r="P7" s="39">
        <v>99.67</v>
      </c>
      <c r="Q7" s="39">
        <v>2180</v>
      </c>
      <c r="R7" s="39">
        <v>23841</v>
      </c>
      <c r="S7" s="39">
        <v>241.13</v>
      </c>
      <c r="T7" s="39">
        <v>98.87</v>
      </c>
      <c r="U7" s="39">
        <v>23586</v>
      </c>
      <c r="V7" s="39">
        <v>48.92</v>
      </c>
      <c r="W7" s="39">
        <v>482.13</v>
      </c>
      <c r="X7" s="39">
        <v>115.4</v>
      </c>
      <c r="Y7" s="39">
        <v>112.81</v>
      </c>
      <c r="Z7" s="39">
        <v>106.84</v>
      </c>
      <c r="AA7" s="39">
        <v>102.7</v>
      </c>
      <c r="AB7" s="39">
        <v>99.98</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179.63</v>
      </c>
      <c r="AU7" s="39">
        <v>217.01</v>
      </c>
      <c r="AV7" s="39">
        <v>250.84</v>
      </c>
      <c r="AW7" s="39">
        <v>339.83</v>
      </c>
      <c r="AX7" s="39">
        <v>301.04000000000002</v>
      </c>
      <c r="AY7" s="39">
        <v>384.34</v>
      </c>
      <c r="AZ7" s="39">
        <v>359.47</v>
      </c>
      <c r="BA7" s="39">
        <v>369.69</v>
      </c>
      <c r="BB7" s="39">
        <v>379.08</v>
      </c>
      <c r="BC7" s="39">
        <v>367.55</v>
      </c>
      <c r="BD7" s="39">
        <v>260.31</v>
      </c>
      <c r="BE7" s="39">
        <v>350.15</v>
      </c>
      <c r="BF7" s="39">
        <v>532.54999999999995</v>
      </c>
      <c r="BG7" s="39">
        <v>546.52</v>
      </c>
      <c r="BH7" s="39">
        <v>569.05999999999995</v>
      </c>
      <c r="BI7" s="39">
        <v>557.88</v>
      </c>
      <c r="BJ7" s="39">
        <v>380.58</v>
      </c>
      <c r="BK7" s="39">
        <v>401.79</v>
      </c>
      <c r="BL7" s="39">
        <v>402.99</v>
      </c>
      <c r="BM7" s="39">
        <v>398.98</v>
      </c>
      <c r="BN7" s="39">
        <v>418.68</v>
      </c>
      <c r="BO7" s="39">
        <v>275.67</v>
      </c>
      <c r="BP7" s="39">
        <v>109.63</v>
      </c>
      <c r="BQ7" s="39">
        <v>110.36</v>
      </c>
      <c r="BR7" s="39">
        <v>103.06</v>
      </c>
      <c r="BS7" s="39">
        <v>98.14</v>
      </c>
      <c r="BT7" s="39">
        <v>95.05</v>
      </c>
      <c r="BU7" s="39">
        <v>102.38</v>
      </c>
      <c r="BV7" s="39">
        <v>100.12</v>
      </c>
      <c r="BW7" s="39">
        <v>98.66</v>
      </c>
      <c r="BX7" s="39">
        <v>98.64</v>
      </c>
      <c r="BY7" s="39">
        <v>94.78</v>
      </c>
      <c r="BZ7" s="39">
        <v>100.05</v>
      </c>
      <c r="CA7" s="39">
        <v>126.83</v>
      </c>
      <c r="CB7" s="39">
        <v>126.92</v>
      </c>
      <c r="CC7" s="39">
        <v>135.29</v>
      </c>
      <c r="CD7" s="39">
        <v>141.06</v>
      </c>
      <c r="CE7" s="39">
        <v>145.08000000000001</v>
      </c>
      <c r="CF7" s="39">
        <v>168.67</v>
      </c>
      <c r="CG7" s="39">
        <v>174.97</v>
      </c>
      <c r="CH7" s="39">
        <v>178.59</v>
      </c>
      <c r="CI7" s="39">
        <v>178.92</v>
      </c>
      <c r="CJ7" s="39">
        <v>181.3</v>
      </c>
      <c r="CK7" s="39">
        <v>166.4</v>
      </c>
      <c r="CL7" s="39">
        <v>51.99</v>
      </c>
      <c r="CM7" s="39">
        <v>74.849999999999994</v>
      </c>
      <c r="CN7" s="39">
        <v>45.34</v>
      </c>
      <c r="CO7" s="39">
        <v>43.61</v>
      </c>
      <c r="CP7" s="39">
        <v>42.98</v>
      </c>
      <c r="CQ7" s="39">
        <v>54.92</v>
      </c>
      <c r="CR7" s="39">
        <v>55.63</v>
      </c>
      <c r="CS7" s="39">
        <v>55.03</v>
      </c>
      <c r="CT7" s="39">
        <v>55.14</v>
      </c>
      <c r="CU7" s="39">
        <v>55.89</v>
      </c>
      <c r="CV7" s="39">
        <v>60.69</v>
      </c>
      <c r="CW7" s="39">
        <v>74.040000000000006</v>
      </c>
      <c r="CX7" s="39">
        <v>74.83</v>
      </c>
      <c r="CY7" s="39">
        <v>72.489999999999995</v>
      </c>
      <c r="CZ7" s="39">
        <v>72.25</v>
      </c>
      <c r="DA7" s="39">
        <v>73.739999999999995</v>
      </c>
      <c r="DB7" s="39">
        <v>82.66</v>
      </c>
      <c r="DC7" s="39">
        <v>82.04</v>
      </c>
      <c r="DD7" s="39">
        <v>81.900000000000006</v>
      </c>
      <c r="DE7" s="39">
        <v>81.39</v>
      </c>
      <c r="DF7" s="39">
        <v>81.27</v>
      </c>
      <c r="DG7" s="39">
        <v>89.82</v>
      </c>
      <c r="DH7" s="39">
        <v>47.84</v>
      </c>
      <c r="DI7" s="39">
        <v>43.96</v>
      </c>
      <c r="DJ7" s="39">
        <v>45.43</v>
      </c>
      <c r="DK7" s="39">
        <v>46.72</v>
      </c>
      <c r="DL7" s="39">
        <v>48.46</v>
      </c>
      <c r="DM7" s="39">
        <v>48.49</v>
      </c>
      <c r="DN7" s="39">
        <v>48.05</v>
      </c>
      <c r="DO7" s="39">
        <v>48.87</v>
      </c>
      <c r="DP7" s="39">
        <v>49.92</v>
      </c>
      <c r="DQ7" s="39">
        <v>50.63</v>
      </c>
      <c r="DR7" s="39">
        <v>50.19</v>
      </c>
      <c r="DS7" s="39">
        <v>11.13</v>
      </c>
      <c r="DT7" s="39">
        <v>9.0500000000000007</v>
      </c>
      <c r="DU7" s="39">
        <v>9.69</v>
      </c>
      <c r="DV7" s="39">
        <v>10.65</v>
      </c>
      <c r="DW7" s="39">
        <v>10.99</v>
      </c>
      <c r="DX7" s="39">
        <v>12.79</v>
      </c>
      <c r="DY7" s="39">
        <v>13.39</v>
      </c>
      <c r="DZ7" s="39">
        <v>14.85</v>
      </c>
      <c r="EA7" s="39">
        <v>16.88</v>
      </c>
      <c r="EB7" s="39">
        <v>18.28</v>
      </c>
      <c r="EC7" s="39">
        <v>20.63</v>
      </c>
      <c r="ED7" s="39">
        <v>1.38</v>
      </c>
      <c r="EE7" s="39">
        <v>0.91</v>
      </c>
      <c r="EF7" s="39">
        <v>0.89</v>
      </c>
      <c r="EG7" s="39">
        <v>0.25</v>
      </c>
      <c r="EH7" s="39">
        <v>0.4</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2022-01-18T05:02:34Z</cp:lastPrinted>
  <dcterms:created xsi:type="dcterms:W3CDTF">2021-12-03T06:43:53Z</dcterms:created>
  <dcterms:modified xsi:type="dcterms:W3CDTF">2022-02-28T01:31:16Z</dcterms:modified>
  <cp:category/>
</cp:coreProperties>
</file>