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10107公営企業経営比較分析表\"/>
    </mc:Choice>
  </mc:AlternateContent>
  <workbookProtection workbookAlgorithmName="SHA-512" workbookHashValue="6R6qXR8nFGNO81lquJwvi/uyQXYh8yMymyLKRPnzSnHwozbFO/CSAqUear5d+Z9bPxXHscvWp5EEj7xGs0GwFw==" workbookSaltValue="oS/0a5EYxdU95xSPMPtg3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<sst xmlns="http://schemas.openxmlformats.org/spreadsheetml/2006/main" count="236" uniqueCount="119">
  <si>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</si>
  <si>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</si>
  <si>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</si>
  <si>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</si>
  <si>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</si>
  <si>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</si>
  <si>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</si>
  <si>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</si>
  <si>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</si>
  <si>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</si>
  <si>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</si>
  <si>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</si>
  <si>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</si>
  <si>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</si>
  <si>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</si>
  <si>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</si>
  <si>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</si>
  <si>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</si>
  <si>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</si>
  <si>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</si>
  <si>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</si>
  <si>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</si>
  <si>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</si>
  <si>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</si>
  <si>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</si>
  <si>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</si>
  <si>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</si>
  <si>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</si>
  <si>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</si>
  <si>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</si>
  <si>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</si>
  <si>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</si>
  <si>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</si>
  <si>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</si>
  <si>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</si>
  <si>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</si>
  <si>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</si>
  <si>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</si>
  <si>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</si>
  <si>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</si>
  <si>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</si>
  <si>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</si>
  <si>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</si>
  <si>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</si>
  <si>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</si>
  <si>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</si>
  <si>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</si>
  <si>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</si>
  <si>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</si>
  <si>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</si>
  <si>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</si>
  <si>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</si>
  <si>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</si>
  <si>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</si>
  <si>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</si>
  <si>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</si>
  <si>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</si>
  <si>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</si>
  <si>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</si>
  <si>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</si>
  <si>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</si>
  <si>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</si>
  <si>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</si>
  <si>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</si>
  <si>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</si>
  <si>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</si>
  <si>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</si>
  <si>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</si>
  <si>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</si>
  <si>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</si>
  <si>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</si>
  <si>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</si>
  <si>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</si>
  <si>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</si>
  <si>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</si>
  <si>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</si>
  <si>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</si>
  <si>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</si>
  <si>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</si>
  <si>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</si>
  <si>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</si>
  <si>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</si>
  <si>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</si>
  <si>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</si>
  <si>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</si>
  <si>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</si>
  <si>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</si>
  <si>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</si>
  <si>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</si>
  <si>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</si>
  <si>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</si>
  <si>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</si>
  <si>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</si>
  <si>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</si>
  <si>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</si>
  <si>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</si>
  <si>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</si>
  <si>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</si>
  <si>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</si>
  <si>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</si>
  <si>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</si>
  <si>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</si>
  <si>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</si>
  <si>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</si>
  <si>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</si>
  <si>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</si>
  <si>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</si>
  <si>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</si>
  <si>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</si>
  <si>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</si>
  <si>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</si>
  <si>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</si>
  <si>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</si>
  <si>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</si>
  <si>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</si>
  <si>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</si>
  <si>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平成８年５月に水沢地区が供用開始されてから、現在では合計３地区が供用開始しております。
　現在のところ管渠の更新・老朽化対策を実施する予定はありません。</t>
    <rPh sb="1" eb="3">
      <t>ヘイセイ</t>
    </rPh>
    <rPh sb="4" eb="5">
      <t>ネン</t>
    </rPh>
    <rPh sb="6" eb="7">
      <t>ガツ</t>
    </rPh>
    <rPh sb="8" eb="10">
      <t>ミズサワ</t>
    </rPh>
    <rPh sb="10" eb="12">
      <t>チク</t>
    </rPh>
    <rPh sb="13" eb="15">
      <t>キョウヨウ</t>
    </rPh>
    <rPh sb="15" eb="17">
      <t>カイシ</t>
    </rPh>
    <rPh sb="23" eb="25">
      <t>ゲンザイ</t>
    </rPh>
    <rPh sb="27" eb="29">
      <t>ゴウケイ</t>
    </rPh>
    <rPh sb="30" eb="32">
      <t>チク</t>
    </rPh>
    <rPh sb="33" eb="35">
      <t>キョウヨウ</t>
    </rPh>
    <rPh sb="35" eb="37">
      <t>カイシ</t>
    </rPh>
    <rPh sb="46" eb="48">
      <t>ゲンザイ</t>
    </rPh>
    <rPh sb="52" eb="54">
      <t>カンキョ</t>
    </rPh>
    <rPh sb="55" eb="57">
      <t>コウシン</t>
    </rPh>
    <rPh sb="58" eb="61">
      <t>ロウキュウカ</t>
    </rPh>
    <rPh sb="61" eb="63">
      <t>タイサク</t>
    </rPh>
    <rPh sb="64" eb="66">
      <t>ジッシ</t>
    </rPh>
    <rPh sb="68" eb="70">
      <t>ヨテイ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</si>
  <si>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</si>
  <si>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xml:space="preserve">　①収益的収支比率は、前年とほぼ同じであり、目標値である100％を下回っていることから、引き続き健全な経営の推進に努めます。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⑤経費回収率は、全国平均及び類似団体平均とほぼ同じ水準であり、引き続き適正な使用料収入の確保及び汚水処理費の削減に努めます。
　⑥汚水処理原価は、全国平均及び類似団体平均を下回っていますが、更なる維持管理費の削減や有収水量の増加に努めます。
　⑦施設利用率は、全国平均及び類似団体平均とほぼ同じであり、今後も適正な施設維持・更新の計画・整備に努めます。
　⑧水洗化率は、全国平均及び類似団体平均と比較して高くなっていますが、今後も水洗化率の向上に努めます。
</t>
    <rPh sb="16" eb="17">
      <t>オナ</t>
    </rPh>
    <rPh sb="54" eb="56">
      <t>スイシン</t>
    </rPh>
    <rPh sb="117" eb="118">
      <t>サラ</t>
    </rPh>
    <rPh sb="153" eb="154">
      <t>ドウ</t>
    </rPh>
    <rPh sb="155" eb="157">
      <t>スイジュン</t>
    </rPh>
    <rPh sb="216" eb="218">
      <t>シタマワ</t>
    </rPh>
    <rPh sb="225" eb="226">
      <t>サラ</t>
    </rPh>
    <rPh sb="275" eb="276">
      <t>オナ</t>
    </rPh>
    <rPh sb="281" eb="283">
      <t>コンゴ</t>
    </rPh>
    <rPh sb="301" eb="302">
      <t>ツト</t>
    </rPh>
    <rPh sb="353" eb="35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</si>
</sst>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4-48A1-84AE-93A3D02306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B984-48A1-84AE-93A3D02306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42.59</c:v>
                </c:pt>
                <c:pt idx="1">
                  <c:v>37.04</c:v>
                </c:pt>
                <c:pt idx="2">
                  <c:v>37.04</c:v>
                </c:pt>
                <c:pt idx="3">
                  <c:v>37.04</c:v>
                </c:pt>
                <c:pt idx="4">
                  <c:v>35.19</c:v>
                </c:pt>
              </c:numCache>
            </c:numRef>
          </c:val>
          <c:extLst>
            <c:ext xmlns:c16="http://schemas.microsoft.com/office/drawing/2014/chart" uri="{C3380CC4-5D6E-409C-BE32-E72D297353CC}">
              <c16:uniqueId val="{00000000-AA8C-4BCA-A54A-9D4D0F8001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AA8C-4BCA-A54A-9D4D0F8001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c:v>
                </c:pt>
                <c:pt idx="1">
                  <c:v>89.62</c:v>
                </c:pt>
                <c:pt idx="2">
                  <c:v>92.78</c:v>
                </c:pt>
                <c:pt idx="3">
                  <c:v>93.62</c:v>
                </c:pt>
                <c:pt idx="4">
                  <c:v>93.55</c:v>
                </c:pt>
              </c:numCache>
            </c:numRef>
          </c:val>
          <c:extLst>
            <c:ext xmlns:c16="http://schemas.microsoft.com/office/drawing/2014/chart" uri="{C3380CC4-5D6E-409C-BE32-E72D297353CC}">
              <c16:uniqueId val="{00000000-6A73-4BEA-824E-3997844A03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6A73-4BEA-824E-3997844A03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47.17</c:v>
                </c:pt>
                <c:pt idx="1">
                  <c:v>63.92</c:v>
                </c:pt>
                <c:pt idx="2">
                  <c:v>63.85</c:v>
                </c:pt>
                <c:pt idx="3">
                  <c:v>64.569999999999993</c:v>
                </c:pt>
                <c:pt idx="4">
                  <c:v>64.11</c:v>
                </c:pt>
              </c:numCache>
            </c:numRef>
          </c:val>
          <c:extLst>
            <c:ext xmlns:c16="http://schemas.microsoft.com/office/drawing/2014/chart" uri="{C3380CC4-5D6E-409C-BE32-E72D297353CC}">
              <c16:uniqueId val="{00000000-4C0E-4E39-8C83-18F85D96BD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E-4E39-8C83-18F85D96BD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6-405E-A178-DEB6BED3CA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6-405E-A178-DEB6BED3CA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48-41A6-A7A5-9A6D72BC56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48-41A6-A7A5-9A6D72BC56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D2-4EE3-932B-EC3AEAC8E9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D2-4EE3-932B-EC3AEAC8E9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9-4CFE-97A7-BF333402A1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9-4CFE-97A7-BF333402A1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4143.16</c:v>
                </c:pt>
                <c:pt idx="1">
                  <c:v>4480.95</c:v>
                </c:pt>
                <c:pt idx="2">
                  <c:v>4266.1000000000004</c:v>
                </c:pt>
                <c:pt idx="3">
                  <c:v>4210.71</c:v>
                </c:pt>
                <c:pt idx="4">
                  <c:v>3391.68</c:v>
                </c:pt>
              </c:numCache>
            </c:numRef>
          </c:val>
          <c:extLst>
            <c:ext xmlns:c16="http://schemas.microsoft.com/office/drawing/2014/chart" uri="{C3380CC4-5D6E-409C-BE32-E72D297353CC}">
              <c16:uniqueId val="{00000000-0009-42C6-8D48-A1B8309C82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0009-42C6-8D48-A1B8309C82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23.66</c:v>
                </c:pt>
                <c:pt idx="1">
                  <c:v>55.66</c:v>
                </c:pt>
                <c:pt idx="2">
                  <c:v>61.71</c:v>
                </c:pt>
                <c:pt idx="3">
                  <c:v>35.700000000000003</c:v>
                </c:pt>
                <c:pt idx="4">
                  <c:v>38.06</c:v>
                </c:pt>
              </c:numCache>
            </c:numRef>
          </c:val>
          <c:extLst>
            <c:ext xmlns:c16="http://schemas.microsoft.com/office/drawing/2014/chart" uri="{C3380CC4-5D6E-409C-BE32-E72D297353CC}">
              <c16:uniqueId val="{00000000-2536-4A1A-84A2-36EE3C94D0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2536-4A1A-84A2-36EE3C94D0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541.95000000000005</c:v>
                </c:pt>
                <c:pt idx="1">
                  <c:v>233</c:v>
                </c:pt>
                <c:pt idx="2">
                  <c:v>210.67</c:v>
                </c:pt>
                <c:pt idx="3">
                  <c:v>367.13</c:v>
                </c:pt>
                <c:pt idx="4">
                  <c:v>350.04</c:v>
                </c:pt>
              </c:numCache>
            </c:numRef>
          </c:val>
          <c:extLst>
            <c:ext xmlns:c16="http://schemas.microsoft.com/office/drawing/2014/chart" uri="{C3380CC4-5D6E-409C-BE32-E72D297353CC}">
              <c16:uniqueId val="{00000000-06B5-48D7-ACDF-55031093F2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06B5-48D7-ACDF-55031093F2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にかほ市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23841</v>
      </c>
      <c r="AM8" s="69"/>
      <c r="AN8" s="69"/>
      <c r="AO8" s="69"/>
      <c r="AP8" s="69"/>
      <c r="AQ8" s="69"/>
      <c r="AR8" s="69"/>
      <c r="AS8" s="69"/>
      <c r="AT8" s="68">
        <f>データ!T6</f>
        <v>241.13</v>
      </c>
      <c r="AU8" s="68"/>
      <c r="AV8" s="68"/>
      <c r="AW8" s="68"/>
      <c r="AX8" s="68"/>
      <c r="AY8" s="68"/>
      <c r="AZ8" s="68"/>
      <c r="BA8" s="68"/>
      <c r="BB8" s="68">
        <f>データ!U6</f>
        <v>98.87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0.39</v>
      </c>
      <c r="Q10" s="68"/>
      <c r="R10" s="68"/>
      <c r="S10" s="68"/>
      <c r="T10" s="68"/>
      <c r="U10" s="68"/>
      <c r="V10" s="68"/>
      <c r="W10" s="68">
        <f>データ!Q6</f>
        <v>100</v>
      </c>
      <c r="X10" s="68"/>
      <c r="Y10" s="68"/>
      <c r="Z10" s="68"/>
      <c r="AA10" s="68"/>
      <c r="AB10" s="68"/>
      <c r="AC10" s="68"/>
      <c r="AD10" s="69">
        <f>データ!R6</f>
        <v>2420</v>
      </c>
      <c r="AE10" s="69"/>
      <c r="AF10" s="69"/>
      <c r="AG10" s="69"/>
      <c r="AH10" s="69"/>
      <c r="AI10" s="69"/>
      <c r="AJ10" s="69"/>
      <c r="AK10" s="2"/>
      <c r="AL10" s="69">
        <f>データ!V6</f>
        <v>93</v>
      </c>
      <c r="AM10" s="69"/>
      <c r="AN10" s="69"/>
      <c r="AO10" s="69"/>
      <c r="AP10" s="69"/>
      <c r="AQ10" s="69"/>
      <c r="AR10" s="69"/>
      <c r="AS10" s="69"/>
      <c r="AT10" s="68">
        <f>データ!W6</f>
        <v>0.1</v>
      </c>
      <c r="AU10" s="68"/>
      <c r="AV10" s="68"/>
      <c r="AW10" s="68"/>
      <c r="AX10" s="68"/>
      <c r="AY10" s="68"/>
      <c r="AZ10" s="68"/>
      <c r="BA10" s="68"/>
      <c r="BB10" s="68">
        <f>データ!X6</f>
        <v>930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R/5p/bF1KfI+lqBJM01XL67QcP5O/84gUSCQ3zQuFVUXSqJ+hz80X6G/j148IXJCwSBQdHcZwmx21p3TTZUhwQ==" saltValue="J6Pu6YvFXjuWO5aApaSf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52141</v>
      </c>
      <c r="D6" s="33">
        <f t="shared" si="3"/>
        <v>47</v>
      </c>
      <c r="E6" s="33">
        <f t="shared" si="3"/>
        <v>17</v>
      </c>
      <c r="F6" s="33">
        <f t="shared" si="3"/>
        <v>9</v>
      </c>
      <c r="G6" s="33">
        <f t="shared" si="3"/>
        <v>0</v>
      </c>
      <c r="H6" s="33" t="str">
        <f t="shared" si="3"/>
        <v>秋田県　にかほ市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0.39</v>
      </c>
      <c r="Q6" s="34">
        <f t="shared" si="3"/>
        <v>100</v>
      </c>
      <c r="R6" s="34">
        <f t="shared" si="3"/>
        <v>2420</v>
      </c>
      <c r="S6" s="34">
        <f t="shared" si="3"/>
        <v>23841</v>
      </c>
      <c r="T6" s="34">
        <f t="shared" si="3"/>
        <v>241.13</v>
      </c>
      <c r="U6" s="34">
        <f t="shared" si="3"/>
        <v>98.87</v>
      </c>
      <c r="V6" s="34">
        <f t="shared" si="3"/>
        <v>93</v>
      </c>
      <c r="W6" s="34">
        <f t="shared" si="3"/>
        <v>0.1</v>
      </c>
      <c r="X6" s="34">
        <f t="shared" si="3"/>
        <v>930</v>
      </c>
      <c r="Y6" s="35">
        <f>IF(Y7="",NA(),Y7)</f>
        <v>47.17</v>
      </c>
      <c r="Z6" s="35">
        <f t="shared" ref="Z6:AH6" si="4">IF(Z7="",NA(),Z7)</f>
        <v>63.92</v>
      </c>
      <c r="AA6" s="35">
        <f t="shared" si="4"/>
        <v>63.85</v>
      </c>
      <c r="AB6" s="35">
        <f t="shared" si="4"/>
        <v>64.569999999999993</v>
      </c>
      <c r="AC6" s="35">
        <f t="shared" si="4"/>
        <v>64.11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4143.16</v>
      </c>
      <c r="BG6" s="35">
        <f t="shared" ref="BG6:BO6" si="7">IF(BG7="",NA(),BG7)</f>
        <v>4480.95</v>
      </c>
      <c r="BH6" s="35">
        <f t="shared" si="7"/>
        <v>4266.1000000000004</v>
      </c>
      <c r="BI6" s="35">
        <f t="shared" si="7"/>
        <v>4210.71</v>
      </c>
      <c r="BJ6" s="35">
        <f t="shared" si="7"/>
        <v>3391.68</v>
      </c>
      <c r="BK6" s="35">
        <f t="shared" si="7"/>
        <v>1914.94</v>
      </c>
      <c r="BL6" s="35">
        <f t="shared" si="7"/>
        <v>1759.36</v>
      </c>
      <c r="BM6" s="35">
        <f t="shared" si="7"/>
        <v>1837.88</v>
      </c>
      <c r="BN6" s="35">
        <f t="shared" si="7"/>
        <v>1748.51</v>
      </c>
      <c r="BO6" s="35">
        <f t="shared" si="7"/>
        <v>1640.16</v>
      </c>
      <c r="BP6" s="34" t="str">
        <f>IF(BP7="","",IF(BP7="-","【-】","【"&amp;SUBSTITUTE(TEXT(BP7,"#,##0.00"),"-","△")&amp;"】"))</f>
        <v>【1,650.58】</v>
      </c>
      <c r="BQ6" s="35">
        <f>IF(BQ7="",NA(),BQ7)</f>
        <v>23.66</v>
      </c>
      <c r="BR6" s="35">
        <f t="shared" ref="BR6:BZ6" si="8">IF(BR7="",NA(),BR7)</f>
        <v>55.66</v>
      </c>
      <c r="BS6" s="35">
        <f t="shared" si="8"/>
        <v>61.71</v>
      </c>
      <c r="BT6" s="35">
        <f t="shared" si="8"/>
        <v>35.700000000000003</v>
      </c>
      <c r="BU6" s="35">
        <f t="shared" si="8"/>
        <v>38.06</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541.95000000000005</v>
      </c>
      <c r="CC6" s="35">
        <f t="shared" ref="CC6:CK6" si="9">IF(CC7="",NA(),CC7)</f>
        <v>233</v>
      </c>
      <c r="CD6" s="35">
        <f t="shared" si="9"/>
        <v>210.67</v>
      </c>
      <c r="CE6" s="35">
        <f t="shared" si="9"/>
        <v>367.13</v>
      </c>
      <c r="CF6" s="35">
        <f t="shared" si="9"/>
        <v>350.04</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42.59</v>
      </c>
      <c r="CN6" s="35">
        <f t="shared" ref="CN6:CV6" si="10">IF(CN7="",NA(),CN7)</f>
        <v>37.04</v>
      </c>
      <c r="CO6" s="35">
        <f t="shared" si="10"/>
        <v>37.04</v>
      </c>
      <c r="CP6" s="35">
        <f t="shared" si="10"/>
        <v>37.04</v>
      </c>
      <c r="CQ6" s="35">
        <f t="shared" si="10"/>
        <v>35.19</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90</v>
      </c>
      <c r="CY6" s="35">
        <f t="shared" ref="CY6:DG6" si="11">IF(CY7="",NA(),CY7)</f>
        <v>89.62</v>
      </c>
      <c r="CZ6" s="35">
        <f t="shared" si="11"/>
        <v>92.78</v>
      </c>
      <c r="DA6" s="35">
        <f t="shared" si="11"/>
        <v>93.62</v>
      </c>
      <c r="DB6" s="35">
        <f t="shared" si="11"/>
        <v>93.55</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52141</v>
      </c>
      <c r="D7" s="37">
        <v>47</v>
      </c>
      <c r="E7" s="37">
        <v>17</v>
      </c>
      <c r="F7" s="37">
        <v>9</v>
      </c>
      <c r="G7" s="37">
        <v>0</v>
      </c>
      <c r="H7" s="37" t="s">
        <v>97</v>
      </c>
      <c r="I7" s="37" t="s">
        <v>98</v>
      </c>
      <c r="J7" s="37" t="s">
        <v>99</v>
      </c>
      <c r="K7" s="37" t="s">
        <v>100</v>
      </c>
      <c r="L7" s="37" t="s">
        <v>101</v>
      </c>
      <c r="M7" s="37" t="s">
        <v>102</v>
      </c>
      <c r="N7" s="38" t="s">
        <v>103</v>
      </c>
      <c r="O7" s="38" t="s">
        <v>104</v>
      </c>
      <c r="P7" s="38">
        <v>0.39</v>
      </c>
      <c r="Q7" s="38">
        <v>100</v>
      </c>
      <c r="R7" s="38">
        <v>2420</v>
      </c>
      <c r="S7" s="38">
        <v>23841</v>
      </c>
      <c r="T7" s="38">
        <v>241.13</v>
      </c>
      <c r="U7" s="38">
        <v>98.87</v>
      </c>
      <c r="V7" s="38">
        <v>93</v>
      </c>
      <c r="W7" s="38">
        <v>0.1</v>
      </c>
      <c r="X7" s="38">
        <v>930</v>
      </c>
      <c r="Y7" s="38">
        <v>47.17</v>
      </c>
      <c r="Z7" s="38">
        <v>63.92</v>
      </c>
      <c r="AA7" s="38">
        <v>63.85</v>
      </c>
      <c r="AB7" s="38">
        <v>64.569999999999993</v>
      </c>
      <c r="AC7" s="38">
        <v>64.11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4143.16</v>
      </c>
      <c r="BG7" s="38">
        <v>4480.95</v>
      </c>
      <c r="BH7" s="38">
        <v>4266.1000000000004</v>
      </c>
      <c r="BI7" s="38">
        <v>4210.71</v>
      </c>
      <c r="BJ7" s="38">
        <v>3391.68</v>
      </c>
      <c r="BK7" s="38">
        <v>1914.94</v>
      </c>
      <c r="BL7" s="38">
        <v>1759.36</v>
      </c>
      <c r="BM7" s="38">
        <v>1837.88</v>
      </c>
      <c r="BN7" s="38">
        <v>1748.51</v>
      </c>
      <c r="BO7" s="38">
        <v>1640.16</v>
      </c>
      <c r="BP7" s="38">
        <v>1650.58</v>
      </c>
      <c r="BQ7" s="38">
        <v>23.66</v>
      </c>
      <c r="BR7" s="38">
        <v>55.66</v>
      </c>
      <c r="BS7" s="38">
        <v>61.71</v>
      </c>
      <c r="BT7" s="38">
        <v>35.700000000000003</v>
      </c>
      <c r="BU7" s="38">
        <v>38.06</v>
      </c>
      <c r="BV7" s="38">
        <v>34.020000000000003</v>
      </c>
      <c r="BW7" s="38">
        <v>37.200000000000003</v>
      </c>
      <c r="BX7" s="38">
        <v>35.03</v>
      </c>
      <c r="BY7" s="38">
        <v>34.99</v>
      </c>
      <c r="BZ7" s="38">
        <v>38.270000000000003</v>
      </c>
      <c r="CA7" s="38">
        <v>38.659999999999997</v>
      </c>
      <c r="CB7" s="38">
        <v>541.95000000000005</v>
      </c>
      <c r="CC7" s="38">
        <v>233</v>
      </c>
      <c r="CD7" s="38">
        <v>210.67</v>
      </c>
      <c r="CE7" s="38">
        <v>367.13</v>
      </c>
      <c r="CF7" s="38">
        <v>350.04</v>
      </c>
      <c r="CG7" s="38">
        <v>553.77</v>
      </c>
      <c r="CH7" s="38">
        <v>508.64</v>
      </c>
      <c r="CI7" s="38">
        <v>525.22</v>
      </c>
      <c r="CJ7" s="38">
        <v>520.91999999999996</v>
      </c>
      <c r="CK7" s="38">
        <v>486.77</v>
      </c>
      <c r="CL7" s="38">
        <v>481.2</v>
      </c>
      <c r="CM7" s="38">
        <v>42.59</v>
      </c>
      <c r="CN7" s="38">
        <v>37.04</v>
      </c>
      <c r="CO7" s="38">
        <v>37.04</v>
      </c>
      <c r="CP7" s="38">
        <v>37.04</v>
      </c>
      <c r="CQ7" s="38">
        <v>35.19</v>
      </c>
      <c r="CR7" s="38">
        <v>36.44</v>
      </c>
      <c r="CS7" s="38">
        <v>34.29</v>
      </c>
      <c r="CT7" s="38">
        <v>35.340000000000003</v>
      </c>
      <c r="CU7" s="38">
        <v>34.68</v>
      </c>
      <c r="CV7" s="38">
        <v>34.700000000000003</v>
      </c>
      <c r="CW7" s="38">
        <v>34.97</v>
      </c>
      <c r="CX7" s="38">
        <v>90</v>
      </c>
      <c r="CY7" s="38">
        <v>89.62</v>
      </c>
      <c r="CZ7" s="38">
        <v>92.78</v>
      </c>
      <c r="DA7" s="38">
        <v>93.62</v>
      </c>
      <c r="DB7" s="38">
        <v>93.55</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2022-01-18T01:18:03Z</cp:lastPrinted>
  <dcterms:created xsi:type="dcterms:W3CDTF">2021-12-03T08:07:38Z</dcterms:created>
  <dcterms:modified xsi:type="dcterms:W3CDTF">2022-01-19T12:12:15Z</dcterms:modified>
  <cp:category/>
</cp:coreProperties>
</file>